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activeTab="1"/>
  </bookViews>
  <sheets>
    <sheet name="取扱い" sheetId="1" r:id="rId1"/>
    <sheet name="成績計算" sheetId="2" r:id="rId2"/>
  </sheets>
  <definedNames>
    <definedName name="_xlnm.Print_Area" localSheetId="1">'成績計算'!$D:$M</definedName>
  </definedNames>
  <calcPr fullCalcOnLoad="1" refMode="R1C1"/>
</workbook>
</file>

<file path=xl/comments2.xml><?xml version="1.0" encoding="utf-8"?>
<comments xmlns="http://schemas.openxmlformats.org/spreadsheetml/2006/main">
  <authors>
    <author>naka</author>
  </authors>
  <commentList>
    <comment ref="F6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P欄からコピー貼り付け
</t>
        </r>
      </text>
    </comment>
    <comment ref="E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P欄からコピー貼り付け</t>
        </r>
      </text>
    </comment>
    <comment ref="F9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O欄からコピー貼り付け
</t>
        </r>
      </text>
    </comment>
    <comment ref="F10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右の欄から選択</t>
        </r>
      </text>
    </comment>
    <comment ref="F11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スタート時間を記入
今回は0時にします</t>
        </r>
      </text>
    </comment>
    <comment ref="C13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取扱いを読んでください</t>
        </r>
      </text>
    </comment>
  </commentList>
</comments>
</file>

<file path=xl/sharedStrings.xml><?xml version="1.0" encoding="utf-8"?>
<sst xmlns="http://schemas.openxmlformats.org/spreadsheetml/2006/main" count="50" uniqueCount="48">
  <si>
    <r>
      <t>M</t>
    </r>
    <r>
      <rPr>
        <sz val="10"/>
        <rFont val="ＭＳ Ｐゴシック"/>
        <family val="3"/>
      </rPr>
      <t>RC</t>
    </r>
  </si>
  <si>
    <t>艇　　名</t>
  </si>
  <si>
    <t>名称</t>
  </si>
  <si>
    <t>コース</t>
  </si>
  <si>
    <t>距離</t>
  </si>
  <si>
    <t>風速</t>
  </si>
  <si>
    <t>到着時刻</t>
  </si>
  <si>
    <t>着順</t>
  </si>
  <si>
    <t>ﾏｲﾙ</t>
  </si>
  <si>
    <t>スタート</t>
  </si>
  <si>
    <t>ｾｰﾙNo</t>
  </si>
  <si>
    <t>TYPE</t>
  </si>
  <si>
    <t>順位</t>
  </si>
  <si>
    <t>所属</t>
  </si>
  <si>
    <t>所要時間</t>
  </si>
  <si>
    <t>修正時間</t>
  </si>
  <si>
    <t xml:space="preserve"> (A*B)</t>
  </si>
  <si>
    <t xml:space="preserve"> (B)</t>
  </si>
  <si>
    <t>コメント</t>
  </si>
  <si>
    <t>セールNo無い艇は２桁で作成</t>
  </si>
  <si>
    <t>ブーメランとベベが同じＳＮｏなのでブーメランは４８２５．１、ベベは４８２５．２とする</t>
  </si>
  <si>
    <t>追加艇はセールＮｏからＭＲＣまで記入しＳ順に並べ替える</t>
  </si>
  <si>
    <t>レース名</t>
  </si>
  <si>
    <t>三河湾周航レース</t>
  </si>
  <si>
    <t>佐久島レース</t>
  </si>
  <si>
    <t>Ｓ－小島－豊橋潮流－梶島－豊橋潮流－小島－Ｆ</t>
  </si>
  <si>
    <t>Ｓ－小島－生田－一色－野島－豊橋潮流－小島－Ｆ</t>
  </si>
  <si>
    <t>Ｓ－小島－豊橋潮流－佐久潮流－豊橋潮流－小島－Ｆ</t>
  </si>
  <si>
    <t>Ｓ－小島－豊橋潮流－佐久西－生田－豊橋潮流－小島－Ｆ</t>
  </si>
  <si>
    <t>ＭＣＣカップレース</t>
  </si>
  <si>
    <t>理事長杯レース</t>
  </si>
  <si>
    <t>Ｓ－帆走区域灯標－マーク－帆走区域灯標－Ｆ</t>
  </si>
  <si>
    <t>台帳MRC</t>
  </si>
  <si>
    <t>自動計算ではセールNo順に並べ替えしなければならない</t>
  </si>
  <si>
    <t>（追加セールNo相当の行挿入し新規データを入れる）</t>
  </si>
  <si>
    <r>
      <t>色部分を記入（セールNo,到着時間）</t>
    </r>
    <r>
      <rPr>
        <sz val="10"/>
        <rFont val="ＭＳ Ｐゴシック"/>
        <family val="3"/>
      </rPr>
      <t>,またはデータをコピー貼り付け</t>
    </r>
  </si>
  <si>
    <t>成績計算</t>
  </si>
  <si>
    <t>セールNoに合せ到着時刻を記入</t>
  </si>
  <si>
    <t>参加艇の記入が終わったら、不参加艇の行を削除してください、削除すると成績を自動計算します</t>
  </si>
  <si>
    <r>
      <t>ＤＮF、ＤＳＱ等の場合は着順、所要修正時間、順位もＤＮ</t>
    </r>
    <r>
      <rPr>
        <sz val="10"/>
        <rFont val="ＭＳ Ｐゴシック"/>
        <family val="3"/>
      </rPr>
      <t>F等</t>
    </r>
    <r>
      <rPr>
        <sz val="10"/>
        <rFont val="ＭＳ Ｐゴシック"/>
        <family val="3"/>
      </rPr>
      <t>にる。</t>
    </r>
  </si>
  <si>
    <t>台帳にない場合は艇名等データを手記入してください</t>
  </si>
  <si>
    <t>保存は名前を変更し保存してください。頭に日付を入れてください</t>
  </si>
  <si>
    <t>印刷は保存USBを蒲郡荘事務所に依頼してください</t>
  </si>
  <si>
    <t>レース展開のコメントを記入し完成、保存、印刷してください</t>
  </si>
  <si>
    <t>4～6m</t>
  </si>
  <si>
    <t>Ｓ－小島－Ｓ－小島－Ｆ</t>
  </si>
  <si>
    <t>スモールクルーザーレース第四戦</t>
  </si>
  <si>
    <r>
      <t>平成23年7月24日（日）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ＭＣＣスモールクルーザーレース第四戦
曇り時々晴れ、絶好のセイリング日和のなか、まずはマリン広場の清掃から。台風による漂着物が多くレース前に早くも各艇汗だくに。参加艇は、はやぶさ・ホープ・あや</t>
    </r>
    <r>
      <rPr>
        <sz val="10"/>
        <rFont val="ＭＳ Ｐゴシック"/>
        <family val="3"/>
      </rPr>
      <t xml:space="preserve"> の３艇。コミッティーはバイキング。小島ブイを２往復。ポート片上りで小島ブイへ。上マークからはスターボ・クォータリーのスピンラン。急遽参戦で船底が汚れたままのAYAは艇速が伸びず苦戦。前日のメンテナンスと日ごろの練習が功を奏し、はやぶさがファーストホーム＆初優勝！（祝）
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</si>
</sst>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</numFmts>
  <fonts count="9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 applyProtection="1">
      <alignment horizontal="center"/>
      <protection locked="0"/>
    </xf>
    <xf numFmtId="18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180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5" xfId="0" applyFont="1" applyFill="1" applyBorder="1" applyAlignment="1" applyProtection="1">
      <alignment horizontal="center"/>
      <protection/>
    </xf>
    <xf numFmtId="193" fontId="0" fillId="0" borderId="1" xfId="0" applyNumberFormat="1" applyFont="1" applyFill="1" applyBorder="1" applyAlignment="1">
      <alignment horizontal="center"/>
    </xf>
    <xf numFmtId="193" fontId="0" fillId="0" borderId="0" xfId="0" applyNumberFormat="1" applyFont="1" applyBorder="1" applyAlignment="1">
      <alignment horizontal="center"/>
    </xf>
    <xf numFmtId="193" fontId="0" fillId="0" borderId="0" xfId="0" applyNumberFormat="1" applyFont="1" applyBorder="1" applyAlignment="1">
      <alignment horizontal="center"/>
    </xf>
    <xf numFmtId="193" fontId="0" fillId="0" borderId="11" xfId="0" applyNumberFormat="1" applyFont="1" applyFill="1" applyBorder="1" applyAlignment="1">
      <alignment horizontal="center"/>
    </xf>
    <xf numFmtId="193" fontId="0" fillId="0" borderId="12" xfId="0" applyNumberFormat="1" applyFont="1" applyFill="1" applyBorder="1" applyAlignment="1">
      <alignment horizontal="center"/>
    </xf>
    <xf numFmtId="193" fontId="0" fillId="0" borderId="5" xfId="0" applyNumberFormat="1" applyFont="1" applyFill="1" applyBorder="1" applyAlignment="1">
      <alignment horizontal="center"/>
    </xf>
    <xf numFmtId="193" fontId="0" fillId="0" borderId="1" xfId="0" applyNumberFormat="1" applyFont="1" applyFill="1" applyBorder="1" applyAlignment="1">
      <alignment horizontal="center"/>
    </xf>
    <xf numFmtId="193" fontId="0" fillId="0" borderId="1" xfId="0" applyNumberFormat="1" applyFont="1" applyBorder="1" applyAlignment="1">
      <alignment horizontal="center"/>
    </xf>
    <xf numFmtId="19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196" fontId="0" fillId="2" borderId="0" xfId="0" applyNumberFormat="1" applyFont="1" applyFill="1" applyBorder="1" applyAlignment="1">
      <alignment horizontal="center"/>
    </xf>
    <xf numFmtId="180" fontId="0" fillId="2" borderId="13" xfId="0" applyNumberFormat="1" applyFont="1" applyFill="1" applyBorder="1" applyAlignment="1" applyProtection="1">
      <alignment horizontal="center"/>
      <protection locked="0"/>
    </xf>
    <xf numFmtId="180" fontId="0" fillId="2" borderId="14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180" fontId="0" fillId="2" borderId="6" xfId="0" applyNumberFormat="1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180" fontId="0" fillId="2" borderId="6" xfId="0" applyNumberFormat="1" applyFont="1" applyFill="1" applyBorder="1" applyAlignment="1">
      <alignment horizontal="center"/>
    </xf>
    <xf numFmtId="193" fontId="0" fillId="2" borderId="1" xfId="0" applyNumberFormat="1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80" fontId="0" fillId="2" borderId="14" xfId="0" applyNumberFormat="1" applyFont="1" applyFill="1" applyBorder="1" applyAlignment="1">
      <alignment horizontal="center"/>
    </xf>
    <xf numFmtId="21" fontId="0" fillId="2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193" fontId="0" fillId="0" borderId="11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93" fontId="0" fillId="0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D43" sqref="D43"/>
    </sheetView>
  </sheetViews>
  <sheetFormatPr defaultColWidth="9.140625" defaultRowHeight="12"/>
  <cols>
    <col min="1" max="1" width="4.28125" style="61" customWidth="1"/>
    <col min="2" max="3" width="4.7109375" style="61" customWidth="1"/>
    <col min="4" max="16384" width="9.140625" style="61" customWidth="1"/>
  </cols>
  <sheetData>
    <row r="2" ht="12">
      <c r="B2" s="61" t="s">
        <v>32</v>
      </c>
    </row>
    <row r="3" s="21" customFormat="1" ht="12">
      <c r="C3" s="22" t="s">
        <v>33</v>
      </c>
    </row>
    <row r="4" s="21" customFormat="1" ht="12">
      <c r="C4" s="22" t="s">
        <v>19</v>
      </c>
    </row>
    <row r="5" s="21" customFormat="1" ht="12">
      <c r="C5" s="17" t="s">
        <v>21</v>
      </c>
    </row>
    <row r="6" s="21" customFormat="1" ht="12">
      <c r="C6" s="21" t="s">
        <v>34</v>
      </c>
    </row>
    <row r="7" s="21" customFormat="1" ht="12">
      <c r="C7" s="22" t="s">
        <v>20</v>
      </c>
    </row>
    <row r="9" ht="12">
      <c r="B9" s="61" t="s">
        <v>36</v>
      </c>
    </row>
    <row r="10" spans="3:4" ht="12">
      <c r="C10" s="62"/>
      <c r="D10" s="22" t="s">
        <v>35</v>
      </c>
    </row>
    <row r="11" spans="3:4" s="21" customFormat="1" ht="12">
      <c r="C11" s="78" t="s">
        <v>37</v>
      </c>
      <c r="D11" s="11"/>
    </row>
    <row r="12" spans="3:4" s="21" customFormat="1" ht="12">
      <c r="C12" s="22" t="s">
        <v>39</v>
      </c>
      <c r="D12" s="11"/>
    </row>
    <row r="13" spans="3:7" s="21" customFormat="1" ht="12">
      <c r="C13" s="17" t="s">
        <v>38</v>
      </c>
      <c r="D13" s="17"/>
      <c r="F13" s="63"/>
      <c r="G13" s="63"/>
    </row>
    <row r="14" s="21" customFormat="1" ht="12">
      <c r="C14" s="17" t="s">
        <v>40</v>
      </c>
    </row>
    <row r="15" s="21" customFormat="1" ht="12"/>
    <row r="16" ht="12">
      <c r="B16" s="61" t="s">
        <v>41</v>
      </c>
    </row>
    <row r="17" ht="12">
      <c r="B17" s="61" t="s">
        <v>43</v>
      </c>
    </row>
    <row r="18" ht="12">
      <c r="B18" s="61" t="s">
        <v>42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O18" sqref="O18"/>
    </sheetView>
  </sheetViews>
  <sheetFormatPr defaultColWidth="9.140625" defaultRowHeight="12"/>
  <cols>
    <col min="1" max="1" width="3.8515625" style="6" customWidth="1"/>
    <col min="2" max="2" width="9.00390625" style="2" customWidth="1"/>
    <col min="3" max="3" width="11.421875" style="2" customWidth="1"/>
    <col min="4" max="4" width="6.57421875" style="53" customWidth="1"/>
    <col min="5" max="5" width="21.140625" style="7" customWidth="1"/>
    <col min="6" max="6" width="21.140625" style="6" customWidth="1"/>
    <col min="7" max="8" width="7.7109375" style="9" customWidth="1"/>
    <col min="9" max="9" width="9.7109375" style="2" customWidth="1"/>
    <col min="10" max="10" width="5.7109375" style="10" customWidth="1"/>
    <col min="11" max="12" width="9.7109375" style="2" customWidth="1"/>
    <col min="13" max="13" width="5.7109375" style="9" customWidth="1"/>
    <col min="14" max="14" width="7.28125" style="2" customWidth="1"/>
    <col min="15" max="16384" width="9.140625" style="6" customWidth="1"/>
  </cols>
  <sheetData>
    <row r="1" spans="2:19" s="17" customFormat="1" ht="15" customHeight="1">
      <c r="B1" s="11"/>
      <c r="C1" s="11"/>
      <c r="D1" s="60"/>
      <c r="F1" s="11"/>
      <c r="G1" s="11"/>
      <c r="H1" s="11"/>
      <c r="I1" s="16"/>
      <c r="J1" s="11"/>
      <c r="K1" s="11"/>
      <c r="L1" s="11"/>
      <c r="M1" s="11"/>
      <c r="N1" s="11"/>
      <c r="O1" s="11"/>
      <c r="R1" s="11"/>
      <c r="S1" s="11"/>
    </row>
    <row r="2" spans="2:19" s="17" customFormat="1" ht="12" hidden="1">
      <c r="B2" s="11"/>
      <c r="C2" s="11"/>
      <c r="D2" s="60"/>
      <c r="F2" s="11"/>
      <c r="G2" s="11"/>
      <c r="H2" s="11"/>
      <c r="I2" s="16"/>
      <c r="J2" s="11"/>
      <c r="K2" s="11"/>
      <c r="L2" s="11"/>
      <c r="M2" s="11"/>
      <c r="N2" s="11"/>
      <c r="O2" s="11"/>
      <c r="P2" s="22"/>
      <c r="R2" s="11"/>
      <c r="S2" s="11"/>
    </row>
    <row r="3" spans="2:19" s="17" customFormat="1" ht="82.5" customHeight="1">
      <c r="B3" s="11"/>
      <c r="C3" s="11"/>
      <c r="D3" s="79" t="s">
        <v>18</v>
      </c>
      <c r="E3" s="81" t="s">
        <v>47</v>
      </c>
      <c r="F3" s="82"/>
      <c r="G3" s="82"/>
      <c r="H3" s="82"/>
      <c r="I3" s="82"/>
      <c r="J3" s="82"/>
      <c r="K3" s="82"/>
      <c r="L3" s="82"/>
      <c r="M3" s="82"/>
      <c r="N3" s="40"/>
      <c r="O3" s="11"/>
      <c r="P3" s="22"/>
      <c r="R3" s="11"/>
      <c r="S3" s="11"/>
    </row>
    <row r="4" spans="2:19" s="17" customFormat="1" ht="12">
      <c r="B4" s="11"/>
      <c r="C4" s="11"/>
      <c r="D4" s="60"/>
      <c r="F4" s="11"/>
      <c r="G4" s="11"/>
      <c r="H4" s="11"/>
      <c r="I4" s="16"/>
      <c r="J4" s="11"/>
      <c r="K4" s="11"/>
      <c r="L4" s="11"/>
      <c r="M4" s="11"/>
      <c r="N4" s="11"/>
      <c r="O4" s="11"/>
      <c r="P4" s="22"/>
      <c r="R4" s="11"/>
      <c r="S4" s="11"/>
    </row>
    <row r="5" spans="2:14" s="4" customFormat="1" ht="12">
      <c r="B5" s="5"/>
      <c r="C5" s="5"/>
      <c r="D5" s="54"/>
      <c r="E5" s="17"/>
      <c r="G5" s="11"/>
      <c r="H5" s="11"/>
      <c r="I5" s="5"/>
      <c r="J5" s="12"/>
      <c r="K5" s="5"/>
      <c r="L5" s="5"/>
      <c r="M5" s="11"/>
      <c r="N5" s="5"/>
    </row>
    <row r="6" spans="2:16" s="17" customFormat="1" ht="12">
      <c r="B6" s="11"/>
      <c r="C6" s="22"/>
      <c r="D6" s="55" t="s">
        <v>2</v>
      </c>
      <c r="E6" s="65"/>
      <c r="F6" s="80" t="s">
        <v>46</v>
      </c>
      <c r="G6" s="19"/>
      <c r="H6" s="32"/>
      <c r="I6" s="18"/>
      <c r="J6" s="18"/>
      <c r="K6" s="18"/>
      <c r="L6" s="18"/>
      <c r="M6" s="42"/>
      <c r="N6" s="11"/>
      <c r="O6" s="17" t="s">
        <v>22</v>
      </c>
      <c r="P6" s="17" t="s">
        <v>29</v>
      </c>
    </row>
    <row r="7" spans="2:16" s="17" customFormat="1" ht="12">
      <c r="B7" s="11"/>
      <c r="C7" s="22"/>
      <c r="D7" s="56"/>
      <c r="E7" s="66"/>
      <c r="F7" s="67"/>
      <c r="G7" s="41"/>
      <c r="H7" s="35"/>
      <c r="I7" s="43"/>
      <c r="J7" s="43"/>
      <c r="K7" s="43"/>
      <c r="L7" s="43"/>
      <c r="M7" s="44"/>
      <c r="N7" s="11"/>
      <c r="P7" s="17" t="s">
        <v>23</v>
      </c>
    </row>
    <row r="8" spans="4:16" s="17" customFormat="1" ht="12">
      <c r="D8" s="52" t="s">
        <v>3</v>
      </c>
      <c r="E8" s="68" t="s">
        <v>45</v>
      </c>
      <c r="F8" s="69"/>
      <c r="G8" s="34"/>
      <c r="H8" s="33"/>
      <c r="I8" s="45"/>
      <c r="J8" s="45"/>
      <c r="K8" s="45"/>
      <c r="L8" s="45"/>
      <c r="M8" s="46"/>
      <c r="N8" s="11"/>
      <c r="P8" s="17" t="s">
        <v>24</v>
      </c>
    </row>
    <row r="9" spans="4:16" s="17" customFormat="1" ht="12">
      <c r="D9" s="56" t="s">
        <v>4</v>
      </c>
      <c r="E9" s="70"/>
      <c r="F9" s="71">
        <v>5</v>
      </c>
      <c r="G9" s="15" t="s">
        <v>8</v>
      </c>
      <c r="H9" s="33"/>
      <c r="I9" s="45"/>
      <c r="J9" s="45"/>
      <c r="K9" s="45"/>
      <c r="L9" s="45"/>
      <c r="M9" s="46"/>
      <c r="N9" s="11"/>
      <c r="P9" s="17" t="s">
        <v>30</v>
      </c>
    </row>
    <row r="10" spans="2:16" s="17" customFormat="1" ht="12">
      <c r="B10" s="22"/>
      <c r="C10" s="11"/>
      <c r="D10" s="52" t="s">
        <v>5</v>
      </c>
      <c r="E10" s="72"/>
      <c r="F10" s="73" t="s">
        <v>44</v>
      </c>
      <c r="G10" s="47"/>
      <c r="H10" s="33"/>
      <c r="I10" s="45"/>
      <c r="J10" s="45"/>
      <c r="K10" s="45"/>
      <c r="L10" s="45"/>
      <c r="M10" s="46"/>
      <c r="N10" s="11"/>
      <c r="O10" s="17">
        <v>19</v>
      </c>
      <c r="P10" s="17" t="s">
        <v>25</v>
      </c>
    </row>
    <row r="11" spans="2:19" s="8" customFormat="1" ht="12">
      <c r="B11" s="37"/>
      <c r="C11" s="9"/>
      <c r="D11" s="57" t="s">
        <v>9</v>
      </c>
      <c r="E11" s="74"/>
      <c r="F11" s="75">
        <v>0.4583333333333333</v>
      </c>
      <c r="G11" s="28"/>
      <c r="H11" s="48"/>
      <c r="I11" s="49"/>
      <c r="J11" s="49"/>
      <c r="K11" s="49"/>
      <c r="L11" s="49"/>
      <c r="M11" s="50"/>
      <c r="N11" s="9"/>
      <c r="O11" s="17">
        <v>39</v>
      </c>
      <c r="P11" s="17" t="s">
        <v>26</v>
      </c>
      <c r="Q11" s="17"/>
      <c r="R11" s="17"/>
      <c r="S11" s="17"/>
    </row>
    <row r="12" spans="2:19" s="8" customFormat="1" ht="12">
      <c r="B12" s="38"/>
      <c r="C12" s="9"/>
      <c r="D12" s="58"/>
      <c r="E12" s="3"/>
      <c r="F12" s="39"/>
      <c r="G12" s="51"/>
      <c r="H12" s="23"/>
      <c r="I12" s="26"/>
      <c r="J12" s="27"/>
      <c r="K12" s="26" t="s">
        <v>17</v>
      </c>
      <c r="L12" s="26" t="s">
        <v>16</v>
      </c>
      <c r="M12" s="26"/>
      <c r="N12" s="9"/>
      <c r="O12" s="17">
        <v>23</v>
      </c>
      <c r="P12" s="17" t="s">
        <v>27</v>
      </c>
      <c r="Q12" s="17"/>
      <c r="R12" s="17"/>
      <c r="S12" s="17"/>
    </row>
    <row r="13" spans="2:19" ht="12">
      <c r="B13" s="77" t="s">
        <v>10</v>
      </c>
      <c r="C13" s="76" t="s">
        <v>6</v>
      </c>
      <c r="D13" s="59" t="s">
        <v>10</v>
      </c>
      <c r="E13" s="25" t="s">
        <v>1</v>
      </c>
      <c r="F13" s="24" t="s">
        <v>11</v>
      </c>
      <c r="G13" s="26" t="s">
        <v>13</v>
      </c>
      <c r="H13" s="23" t="s">
        <v>0</v>
      </c>
      <c r="I13" s="1" t="s">
        <v>6</v>
      </c>
      <c r="J13" s="14" t="s">
        <v>7</v>
      </c>
      <c r="K13" s="1" t="s">
        <v>14</v>
      </c>
      <c r="L13" s="1" t="s">
        <v>15</v>
      </c>
      <c r="M13" s="26" t="s">
        <v>12</v>
      </c>
      <c r="O13" s="17">
        <v>31</v>
      </c>
      <c r="P13" s="17" t="s">
        <v>28</v>
      </c>
      <c r="Q13" s="17"/>
      <c r="R13" s="17"/>
      <c r="S13" s="17"/>
    </row>
    <row r="14" spans="2:19" ht="12">
      <c r="B14" s="62">
        <v>1</v>
      </c>
      <c r="C14" s="64">
        <v>0.4959837962962963</v>
      </c>
      <c r="D14" s="59">
        <f aca="true" t="shared" si="0" ref="D14:D21">B14</f>
        <v>1</v>
      </c>
      <c r="E14" s="29" t="e">
        <f>LOOKUP($B14,#REF!)</f>
        <v>#REF!</v>
      </c>
      <c r="F14" s="29" t="e">
        <f>LOOKUP($B14,#REF!)</f>
        <v>#REF!</v>
      </c>
      <c r="G14" s="30" t="e">
        <f>LOOKUP($B14,#REF!)</f>
        <v>#REF!</v>
      </c>
      <c r="H14" s="31" t="e">
        <f>LOOKUP($B14,#REF!)</f>
        <v>#REF!</v>
      </c>
      <c r="I14" s="36">
        <f aca="true" t="shared" si="1" ref="I14:I21">C14</f>
        <v>0.4959837962962963</v>
      </c>
      <c r="J14" s="20">
        <f aca="true" t="shared" si="2" ref="J14:J21">RANK(I14,$C$14:$C$17,1)</f>
        <v>1</v>
      </c>
      <c r="K14" s="13">
        <f aca="true" t="shared" si="3" ref="K14:K21">I14-F$11</f>
        <v>0.03765046296296298</v>
      </c>
      <c r="L14" s="13" t="e">
        <f aca="true" t="shared" si="4" ref="L14:L21">K14*H14</f>
        <v>#REF!</v>
      </c>
      <c r="M14" s="20">
        <v>1</v>
      </c>
      <c r="O14" s="17">
        <v>7</v>
      </c>
      <c r="P14" s="4" t="s">
        <v>31</v>
      </c>
      <c r="Q14" s="4"/>
      <c r="R14" s="4"/>
      <c r="S14" s="4"/>
    </row>
    <row r="15" spans="2:13" ht="12">
      <c r="B15" s="62">
        <v>6496</v>
      </c>
      <c r="C15" s="64">
        <v>0.5002546296296296</v>
      </c>
      <c r="D15" s="59">
        <f t="shared" si="0"/>
        <v>6496</v>
      </c>
      <c r="E15" s="29" t="e">
        <f>LOOKUP($B15,#REF!)</f>
        <v>#REF!</v>
      </c>
      <c r="F15" s="29" t="e">
        <f>LOOKUP($B15,#REF!)</f>
        <v>#REF!</v>
      </c>
      <c r="G15" s="30" t="e">
        <f>LOOKUP($B15,#REF!)</f>
        <v>#REF!</v>
      </c>
      <c r="H15" s="31" t="e">
        <f>LOOKUP($B15,#REF!)</f>
        <v>#REF!</v>
      </c>
      <c r="I15" s="36">
        <f t="shared" si="1"/>
        <v>0.5002546296296296</v>
      </c>
      <c r="J15" s="20">
        <f t="shared" si="2"/>
        <v>2</v>
      </c>
      <c r="K15" s="13">
        <f t="shared" si="3"/>
        <v>0.04192129629629632</v>
      </c>
      <c r="L15" s="13" t="e">
        <f t="shared" si="4"/>
        <v>#REF!</v>
      </c>
      <c r="M15" s="20">
        <v>2</v>
      </c>
    </row>
    <row r="16" spans="1:13" ht="12">
      <c r="A16" s="8"/>
      <c r="B16" s="62">
        <v>5426</v>
      </c>
      <c r="C16" s="64">
        <v>0.5132986111111111</v>
      </c>
      <c r="D16" s="59">
        <f t="shared" si="0"/>
        <v>5426</v>
      </c>
      <c r="E16" s="29" t="e">
        <f>LOOKUP($B16,#REF!)</f>
        <v>#REF!</v>
      </c>
      <c r="F16" s="29" t="e">
        <f>LOOKUP($B16,#REF!)</f>
        <v>#REF!</v>
      </c>
      <c r="G16" s="30" t="e">
        <f>LOOKUP($B16,#REF!)</f>
        <v>#REF!</v>
      </c>
      <c r="H16" s="31" t="e">
        <f>LOOKUP($B16,#REF!)</f>
        <v>#REF!</v>
      </c>
      <c r="I16" s="36">
        <f t="shared" si="1"/>
        <v>0.5132986111111111</v>
      </c>
      <c r="J16" s="20">
        <f t="shared" si="2"/>
        <v>3</v>
      </c>
      <c r="K16" s="13">
        <f t="shared" si="3"/>
        <v>0.054965277777777766</v>
      </c>
      <c r="L16" s="13" t="e">
        <f t="shared" si="4"/>
        <v>#REF!</v>
      </c>
      <c r="M16" s="20">
        <v>3</v>
      </c>
    </row>
    <row r="17" spans="1:13" ht="12">
      <c r="A17" s="8"/>
      <c r="B17" s="62"/>
      <c r="C17" s="64"/>
      <c r="D17" s="59">
        <f t="shared" si="0"/>
        <v>0</v>
      </c>
      <c r="E17" s="29" t="e">
        <f>LOOKUP($B17,#REF!)</f>
        <v>#REF!</v>
      </c>
      <c r="F17" s="29" t="e">
        <f>LOOKUP($B17,#REF!)</f>
        <v>#REF!</v>
      </c>
      <c r="G17" s="30" t="e">
        <f>LOOKUP($B17,#REF!)</f>
        <v>#REF!</v>
      </c>
      <c r="H17" s="31" t="e">
        <f>LOOKUP($B17,#REF!)</f>
        <v>#REF!</v>
      </c>
      <c r="I17" s="36">
        <f t="shared" si="1"/>
        <v>0</v>
      </c>
      <c r="J17" s="20" t="e">
        <f t="shared" si="2"/>
        <v>#N/A</v>
      </c>
      <c r="K17" s="13">
        <f t="shared" si="3"/>
        <v>-0.4583333333333333</v>
      </c>
      <c r="L17" s="13" t="e">
        <f t="shared" si="4"/>
        <v>#REF!</v>
      </c>
      <c r="M17" s="20" t="e">
        <f>RANK(L17,$L$14:$L$17,1)</f>
        <v>#REF!</v>
      </c>
    </row>
    <row r="18" spans="2:13" ht="12">
      <c r="B18" s="62"/>
      <c r="C18" s="64"/>
      <c r="D18" s="59">
        <f t="shared" si="0"/>
        <v>0</v>
      </c>
      <c r="E18" s="29" t="e">
        <f>LOOKUP($B18,#REF!)</f>
        <v>#REF!</v>
      </c>
      <c r="F18" s="29" t="e">
        <f>LOOKUP($B18,#REF!)</f>
        <v>#REF!</v>
      </c>
      <c r="G18" s="30" t="e">
        <f>LOOKUP($B18,#REF!)</f>
        <v>#REF!</v>
      </c>
      <c r="H18" s="31" t="e">
        <f>LOOKUP($B18,#REF!)</f>
        <v>#REF!</v>
      </c>
      <c r="I18" s="36">
        <f t="shared" si="1"/>
        <v>0</v>
      </c>
      <c r="J18" s="20" t="e">
        <f t="shared" si="2"/>
        <v>#N/A</v>
      </c>
      <c r="K18" s="13">
        <f t="shared" si="3"/>
        <v>-0.4583333333333333</v>
      </c>
      <c r="L18" s="13" t="e">
        <f t="shared" si="4"/>
        <v>#REF!</v>
      </c>
      <c r="M18" s="20" t="e">
        <f>RANK(L18,$L$14:$L$17,1)</f>
        <v>#REF!</v>
      </c>
    </row>
    <row r="19" spans="2:13" ht="12">
      <c r="B19" s="62"/>
      <c r="C19" s="64"/>
      <c r="D19" s="59">
        <f t="shared" si="0"/>
        <v>0</v>
      </c>
      <c r="E19" s="29" t="e">
        <f>LOOKUP($B19,#REF!)</f>
        <v>#REF!</v>
      </c>
      <c r="F19" s="29" t="e">
        <f>LOOKUP($B19,#REF!)</f>
        <v>#REF!</v>
      </c>
      <c r="G19" s="30" t="e">
        <f>LOOKUP($B19,#REF!)</f>
        <v>#REF!</v>
      </c>
      <c r="H19" s="31" t="e">
        <f>LOOKUP($B19,#REF!)</f>
        <v>#REF!</v>
      </c>
      <c r="I19" s="36">
        <f t="shared" si="1"/>
        <v>0</v>
      </c>
      <c r="J19" s="20" t="e">
        <f t="shared" si="2"/>
        <v>#N/A</v>
      </c>
      <c r="K19" s="13">
        <f t="shared" si="3"/>
        <v>-0.4583333333333333</v>
      </c>
      <c r="L19" s="13" t="e">
        <f t="shared" si="4"/>
        <v>#REF!</v>
      </c>
      <c r="M19" s="20" t="e">
        <f>RANK(L19,$L$14:$L$17,1)</f>
        <v>#REF!</v>
      </c>
    </row>
    <row r="20" spans="2:13" ht="12">
      <c r="B20" s="62"/>
      <c r="C20" s="64"/>
      <c r="D20" s="59">
        <f t="shared" si="0"/>
        <v>0</v>
      </c>
      <c r="E20" s="29" t="e">
        <f>LOOKUP($B20,#REF!)</f>
        <v>#REF!</v>
      </c>
      <c r="F20" s="29" t="e">
        <f>LOOKUP($B20,#REF!)</f>
        <v>#REF!</v>
      </c>
      <c r="G20" s="30" t="e">
        <f>LOOKUP($B20,#REF!)</f>
        <v>#REF!</v>
      </c>
      <c r="H20" s="31" t="e">
        <f>LOOKUP($B20,#REF!)</f>
        <v>#REF!</v>
      </c>
      <c r="I20" s="36">
        <f t="shared" si="1"/>
        <v>0</v>
      </c>
      <c r="J20" s="20" t="e">
        <f t="shared" si="2"/>
        <v>#N/A</v>
      </c>
      <c r="K20" s="13">
        <f t="shared" si="3"/>
        <v>-0.4583333333333333</v>
      </c>
      <c r="L20" s="13" t="e">
        <f t="shared" si="4"/>
        <v>#REF!</v>
      </c>
      <c r="M20" s="20" t="e">
        <f>RANK(L20,$L$14:$L$17,1)</f>
        <v>#REF!</v>
      </c>
    </row>
    <row r="21" spans="2:13" ht="12">
      <c r="B21" s="62"/>
      <c r="C21" s="64"/>
      <c r="D21" s="59">
        <f t="shared" si="0"/>
        <v>0</v>
      </c>
      <c r="E21" s="29" t="e">
        <f>LOOKUP($B21,#REF!)</f>
        <v>#REF!</v>
      </c>
      <c r="F21" s="29" t="e">
        <f>LOOKUP($B21,#REF!)</f>
        <v>#REF!</v>
      </c>
      <c r="G21" s="30" t="e">
        <f>LOOKUP($B21,#REF!)</f>
        <v>#REF!</v>
      </c>
      <c r="H21" s="31" t="e">
        <f>LOOKUP($B21,#REF!)</f>
        <v>#REF!</v>
      </c>
      <c r="I21" s="36">
        <f t="shared" si="1"/>
        <v>0</v>
      </c>
      <c r="J21" s="20" t="e">
        <f t="shared" si="2"/>
        <v>#N/A</v>
      </c>
      <c r="K21" s="13">
        <f t="shared" si="3"/>
        <v>-0.4583333333333333</v>
      </c>
      <c r="L21" s="13" t="e">
        <f t="shared" si="4"/>
        <v>#REF!</v>
      </c>
      <c r="M21" s="20" t="e">
        <f>RANK(L21,$L$14:$L$17,1)</f>
        <v>#REF!</v>
      </c>
    </row>
  </sheetData>
  <mergeCells count="1">
    <mergeCell ref="E3:M3"/>
  </mergeCells>
  <dataValidations count="3">
    <dataValidation allowBlank="1" showInputMessage="1" showErrorMessage="1" imeMode="off" sqref="G9"/>
    <dataValidation allowBlank="1" showInputMessage="1" showErrorMessage="1" imeMode="on" sqref="F6:F8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F10">
      <formula1>"5m以下,5～9m,9m以上"</formula1>
    </dataValidation>
  </dataValidations>
  <printOptions horizontalCentered="1"/>
  <pageMargins left="0.3937007874015748" right="0.1968503937007874" top="0.3937007874015748" bottom="0.3937007874015748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HAYAKAWA</cp:lastModifiedBy>
  <cp:lastPrinted>2010-05-19T11:46:28Z</cp:lastPrinted>
  <dcterms:created xsi:type="dcterms:W3CDTF">2001-04-16T02:55:10Z</dcterms:created>
  <dcterms:modified xsi:type="dcterms:W3CDTF">2011-07-24T15:22:31Z</dcterms:modified>
  <cp:category/>
  <cp:version/>
  <cp:contentType/>
  <cp:contentStatus/>
</cp:coreProperties>
</file>