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30" windowWidth="9600" windowHeight="9735" activeTab="0"/>
  </bookViews>
  <sheets>
    <sheet name="110911" sheetId="1" r:id="rId1"/>
  </sheets>
  <definedNames>
    <definedName name="_xlnm._FilterDatabase" localSheetId="0" hidden="1">'110911'!$A$8:$J$23</definedName>
    <definedName name="_xlnm.Print_Area" localSheetId="0">'110911'!$A$1:$J$26</definedName>
  </definedNames>
  <calcPr fullCalcOnLoad="1"/>
</workbook>
</file>

<file path=xl/comments1.xml><?xml version="1.0" encoding="utf-8"?>
<comments xmlns="http://schemas.openxmlformats.org/spreadsheetml/2006/main">
  <authors>
    <author>T.Yamamoto</author>
    <author>家入　宏／ＥＶ技術部</author>
  </authors>
  <commentList>
    <comment ref="A8" authorId="0">
      <text>
        <r>
          <rPr>
            <sz val="9"/>
            <rFont val="ＭＳ Ｐゴシック"/>
            <family val="3"/>
          </rPr>
          <t>艇名と到着時刻を入力すると
自動で表示されます。</t>
        </r>
      </text>
    </comment>
    <comment ref="B8" authorId="0">
      <text>
        <r>
          <rPr>
            <sz val="9"/>
            <rFont val="ＭＳ Ｐゴシック"/>
            <family val="3"/>
          </rPr>
          <t>艇名を選択すると
自動で表示されます。</t>
        </r>
      </text>
    </comment>
    <comment ref="C8" authorId="0">
      <text>
        <r>
          <rPr>
            <sz val="9"/>
            <rFont val="ＭＳ Ｐゴシック"/>
            <family val="3"/>
          </rPr>
          <t>艇名をリストから
選択して下さい。</t>
        </r>
      </text>
    </comment>
    <comment ref="D8" authorId="0">
      <text>
        <r>
          <rPr>
            <sz val="9"/>
            <rFont val="ＭＳ Ｐゴシック"/>
            <family val="3"/>
          </rPr>
          <t>艇名を選択すると
自動で表示されます。</t>
        </r>
      </text>
    </comment>
    <comment ref="E8" authorId="0">
      <text>
        <r>
          <rPr>
            <sz val="9"/>
            <rFont val="ＭＳ Ｐゴシック"/>
            <family val="3"/>
          </rPr>
          <t>艇名を選択すると
自動で表示されます。</t>
        </r>
      </text>
    </comment>
    <comment ref="F8" authorId="1">
      <text>
        <r>
          <rPr>
            <sz val="9"/>
            <rFont val="ＭＳ Ｐゴシック"/>
            <family val="3"/>
          </rPr>
          <t>到着時刻を
時：分：秒で入力して下さい</t>
        </r>
      </text>
    </comment>
    <comment ref="G8" authorId="0">
      <text>
        <r>
          <rPr>
            <sz val="9"/>
            <rFont val="ＭＳ Ｐゴシック"/>
            <family val="3"/>
          </rPr>
          <t>艇名と到着時刻を入力すると
自動で表示されます。</t>
        </r>
      </text>
    </comment>
    <comment ref="H8" authorId="0">
      <text>
        <r>
          <rPr>
            <sz val="9"/>
            <rFont val="ＭＳ Ｐゴシック"/>
            <family val="3"/>
          </rPr>
          <t>艇名と到着時刻を入力すると
自動で表示されます。</t>
        </r>
      </text>
    </comment>
    <comment ref="I8" authorId="0">
      <text>
        <r>
          <rPr>
            <sz val="9"/>
            <rFont val="ＭＳ Ｐゴシック"/>
            <family val="3"/>
          </rPr>
          <t>艇名と到着時刻を入力すると
自動で表示されます。</t>
        </r>
      </text>
    </comment>
    <comment ref="A4" authorId="0">
      <text>
        <r>
          <rPr>
            <sz val="9"/>
            <rFont val="ＭＳ Ｐゴシック"/>
            <family val="3"/>
          </rPr>
          <t>レース名を
入力して下さい。</t>
        </r>
      </text>
    </comment>
    <comment ref="F4" authorId="1">
      <text>
        <r>
          <rPr>
            <sz val="9"/>
            <rFont val="ＭＳ Ｐゴシック"/>
            <family val="3"/>
          </rPr>
          <t>スタート時刻を
時：分：秒で入力して下さい</t>
        </r>
      </text>
    </comment>
    <comment ref="C5" authorId="0">
      <text>
        <r>
          <rPr>
            <sz val="9"/>
            <rFont val="ＭＳ Ｐゴシック"/>
            <family val="3"/>
          </rPr>
          <t>コースの距離を入力して下さい。
※レース結果には影響しません</t>
        </r>
      </text>
    </comment>
    <comment ref="F5" authorId="0">
      <text>
        <r>
          <rPr>
            <sz val="9"/>
            <rFont val="ＭＳ Ｐゴシック"/>
            <family val="3"/>
          </rPr>
          <t>風速を入力して下さい。
※レース結果には影響しません</t>
        </r>
      </text>
    </comment>
  </commentList>
</comments>
</file>

<file path=xl/sharedStrings.xml><?xml version="1.0" encoding="utf-8"?>
<sst xmlns="http://schemas.openxmlformats.org/spreadsheetml/2006/main" count="68" uniqueCount="64">
  <si>
    <t>修正順位</t>
  </si>
  <si>
    <t>到着時刻</t>
  </si>
  <si>
    <t>着順</t>
  </si>
  <si>
    <t>所要時間 (B)</t>
  </si>
  <si>
    <t>修正時間 (A*B)</t>
  </si>
  <si>
    <t>スタート時刻</t>
  </si>
  <si>
    <t>距離</t>
  </si>
  <si>
    <t>備考</t>
  </si>
  <si>
    <t>Seam 31</t>
  </si>
  <si>
    <t>Pioneer 9FR/PB</t>
  </si>
  <si>
    <t>J/V9.6CR</t>
  </si>
  <si>
    <t>Tsuboi IMS950</t>
  </si>
  <si>
    <t xml:space="preserve">Slot 31 </t>
  </si>
  <si>
    <t>艇　名</t>
  </si>
  <si>
    <t>艇　種</t>
  </si>
  <si>
    <t>セールNo</t>
  </si>
  <si>
    <t>Yamaha 30SII</t>
  </si>
  <si>
    <t>Swing 31</t>
  </si>
  <si>
    <t>Beneteau FC</t>
  </si>
  <si>
    <t>J92</t>
  </si>
  <si>
    <t>Yamaha 23II</t>
  </si>
  <si>
    <t>X79</t>
  </si>
  <si>
    <t>Y 21R&amp;CT</t>
  </si>
  <si>
    <t>Yamaha 21C</t>
  </si>
  <si>
    <t>Yamaha 21S</t>
  </si>
  <si>
    <t>風速</t>
  </si>
  <si>
    <t>MRC (A)</t>
  </si>
  <si>
    <t>MRC</t>
  </si>
  <si>
    <t>コース</t>
  </si>
  <si>
    <t>セールNo</t>
  </si>
  <si>
    <t>※MRC：三河湾レース係数（IRC、TCCをベースにした修正係数）</t>
  </si>
  <si>
    <t>C'elestine</t>
  </si>
  <si>
    <t>Odyssey</t>
  </si>
  <si>
    <t>Hornet</t>
  </si>
  <si>
    <t>Uranami 8</t>
  </si>
  <si>
    <t>C'elestine</t>
  </si>
  <si>
    <t>Seam 31</t>
  </si>
  <si>
    <t>Hornet</t>
  </si>
  <si>
    <t xml:space="preserve">Seam 31      </t>
  </si>
  <si>
    <t>Dancing Beens 3</t>
  </si>
  <si>
    <t>Armis 5</t>
  </si>
  <si>
    <t>Lutris</t>
  </si>
  <si>
    <t>Super Wave 6</t>
  </si>
  <si>
    <t>Uranami 8</t>
  </si>
  <si>
    <t>Odyssey</t>
  </si>
  <si>
    <t>Gamela 3</t>
  </si>
  <si>
    <t>RunnerⅡ</t>
  </si>
  <si>
    <t>BeBe</t>
  </si>
  <si>
    <t>Viking</t>
  </si>
  <si>
    <t>Moewe</t>
  </si>
  <si>
    <t>HoneyBee</t>
  </si>
  <si>
    <t>LitlleWhendy</t>
  </si>
  <si>
    <t>AYA</t>
  </si>
  <si>
    <t>Hope</t>
  </si>
  <si>
    <t>Merry Sun</t>
  </si>
  <si>
    <t>Armis 5</t>
  </si>
  <si>
    <t>HAYABUSA</t>
  </si>
  <si>
    <t>Far727</t>
  </si>
  <si>
    <t>2011.9.11</t>
  </si>
  <si>
    <t>30.7マイル</t>
  </si>
  <si>
    <t>Ｓ－小島－豊橋潮流－佐久島-生田ブイ－豊橋潮流－小島－Ｆ</t>
  </si>
  <si>
    <t>MCC佐久島早朝レース</t>
  </si>
  <si>
    <t xml:space="preserve">  ESE  6 m/s</t>
  </si>
  <si>
    <t>■MRCリスト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</si>
</sst>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_ "/>
    <numFmt numFmtId="181" formatCode="0.0000_ "/>
    <numFmt numFmtId="182" formatCode="0.000_ "/>
    <numFmt numFmtId="183" formatCode="0_);[Red]\(0\)"/>
    <numFmt numFmtId="184" formatCode="0_ ;[Red]\-0\ "/>
    <numFmt numFmtId="185" formatCode="0.000"/>
    <numFmt numFmtId="186" formatCode="0.0000"/>
    <numFmt numFmtId="187" formatCode="0.0"/>
    <numFmt numFmtId="188" formatCode="[&lt;=999]000;[&lt;=99999]000\-00;000\-0000"/>
    <numFmt numFmtId="189" formatCode="0.00000"/>
    <numFmt numFmtId="190" formatCode="0.0_ ;[Red]\-0.0\ "/>
    <numFmt numFmtId="191" formatCode="0.0000_);[Red]\(0.0000\)"/>
    <numFmt numFmtId="192" formatCode="0.0_ "/>
    <numFmt numFmtId="193" formatCode="0.0_);[Red]\(0.0\)"/>
    <numFmt numFmtId="194" formatCode="0.00_);[Red]\(0.00\)"/>
    <numFmt numFmtId="195" formatCode="0_ "/>
    <numFmt numFmtId="196" formatCode="0.000_);[Red]\(0.000\)"/>
    <numFmt numFmtId="197" formatCode="h:mm:ss;@"/>
    <numFmt numFmtId="198" formatCode="[$-F400]h:mm:ss\ AM/PM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21" fontId="2" fillId="0" borderId="0" xfId="0" applyNumberFormat="1" applyFont="1" applyBorder="1" applyAlignment="1" applyProtection="1">
      <alignment horizontal="center" vertical="center"/>
      <protection/>
    </xf>
    <xf numFmtId="21" fontId="2" fillId="0" borderId="0" xfId="0" applyNumberFormat="1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21" borderId="0" xfId="0" applyFont="1" applyFill="1" applyAlignment="1" applyProtection="1">
      <alignment vertical="center"/>
      <protection/>
    </xf>
    <xf numFmtId="0" fontId="2" fillId="21" borderId="10" xfId="0" applyFont="1" applyFill="1" applyBorder="1" applyAlignment="1" applyProtection="1">
      <alignment horizontal="center" vertical="center"/>
      <protection/>
    </xf>
    <xf numFmtId="0" fontId="2" fillId="21" borderId="10" xfId="0" applyFont="1" applyFill="1" applyBorder="1" applyAlignment="1" applyProtection="1">
      <alignment horizontal="left" vertical="center"/>
      <protection locked="0"/>
    </xf>
    <xf numFmtId="182" fontId="2" fillId="21" borderId="10" xfId="0" applyNumberFormat="1" applyFont="1" applyFill="1" applyBorder="1" applyAlignment="1" applyProtection="1">
      <alignment vertical="center"/>
      <protection locked="0"/>
    </xf>
    <xf numFmtId="0" fontId="2" fillId="21" borderId="10" xfId="0" applyFont="1" applyFill="1" applyBorder="1" applyAlignment="1" applyProtection="1">
      <alignment horizontal="center" vertical="center"/>
      <protection locked="0"/>
    </xf>
    <xf numFmtId="0" fontId="2" fillId="21" borderId="10" xfId="0" applyFont="1" applyFill="1" applyBorder="1" applyAlignment="1" applyProtection="1">
      <alignment horizontal="left" vertical="center" wrapText="1"/>
      <protection locked="0"/>
    </xf>
    <xf numFmtId="0" fontId="2" fillId="21" borderId="11" xfId="0" applyFont="1" applyFill="1" applyBorder="1" applyAlignment="1" applyProtection="1">
      <alignment horizontal="left" vertical="center" wrapText="1"/>
      <protection locked="0"/>
    </xf>
    <xf numFmtId="0" fontId="2" fillId="21" borderId="0" xfId="0" applyFont="1" applyFill="1" applyAlignment="1" applyProtection="1">
      <alignment vertical="center"/>
      <protection locked="0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21" fontId="2" fillId="4" borderId="11" xfId="0" applyNumberFormat="1" applyFont="1" applyFill="1" applyBorder="1" applyAlignment="1" applyProtection="1">
      <alignment horizontal="center" vertical="center"/>
      <protection locked="0"/>
    </xf>
    <xf numFmtId="21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182" fontId="2" fillId="0" borderId="12" xfId="0" applyNumberFormat="1" applyFont="1" applyFill="1" applyBorder="1" applyAlignment="1" applyProtection="1">
      <alignment horizontal="center" vertical="center" wrapText="1"/>
      <protection/>
    </xf>
    <xf numFmtId="2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9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 applyProtection="1">
      <alignment horizontal="center" vertical="center"/>
      <protection/>
    </xf>
    <xf numFmtId="182" fontId="25" fillId="21" borderId="10" xfId="0" applyNumberFormat="1" applyFont="1" applyFill="1" applyBorder="1" applyAlignment="1" applyProtection="1">
      <alignment vertical="center"/>
      <protection locked="0"/>
    </xf>
    <xf numFmtId="0" fontId="25" fillId="21" borderId="10" xfId="0" applyFont="1" applyFill="1" applyBorder="1" applyAlignment="1" applyProtection="1">
      <alignment horizontal="left" vertical="center"/>
      <protection locked="0"/>
    </xf>
    <xf numFmtId="0" fontId="25" fillId="21" borderId="10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21" fontId="2" fillId="4" borderId="19" xfId="0" applyNumberFormat="1" applyFont="1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21" borderId="0" xfId="0" applyFont="1" applyFill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1">
      <selection activeCell="A1" sqref="A1:J1"/>
    </sheetView>
  </sheetViews>
  <sheetFormatPr defaultColWidth="9.00390625" defaultRowHeight="13.5"/>
  <cols>
    <col min="1" max="2" width="9.375" style="2" customWidth="1"/>
    <col min="3" max="3" width="16.25390625" style="2" customWidth="1"/>
    <col min="4" max="4" width="15.00390625" style="2" customWidth="1"/>
    <col min="5" max="5" width="9.375" style="2" customWidth="1"/>
    <col min="6" max="6" width="10.625" style="2" customWidth="1"/>
    <col min="7" max="7" width="7.50390625" style="2" customWidth="1"/>
    <col min="8" max="8" width="13.125" style="2" customWidth="1"/>
    <col min="9" max="9" width="14.375" style="2" customWidth="1"/>
    <col min="10" max="10" width="10.625" style="2" customWidth="1"/>
    <col min="11" max="11" width="12.625" style="2" bestFit="1" customWidth="1"/>
    <col min="12" max="12" width="9.375" style="2" customWidth="1"/>
    <col min="13" max="16384" width="9.00390625" style="2" customWidth="1"/>
  </cols>
  <sheetData>
    <row r="1" spans="1:10" s="18" customFormat="1" ht="13.5" customHeight="1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0" s="18" customFormat="1" ht="12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s="18" customFormat="1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1" ht="13.5" customHeight="1">
      <c r="A4" s="47" t="s">
        <v>61</v>
      </c>
      <c r="B4" s="48"/>
      <c r="C4" s="49"/>
      <c r="D4" s="50" t="s">
        <v>5</v>
      </c>
      <c r="E4" s="51"/>
      <c r="F4" s="42">
        <v>0.2916666666666667</v>
      </c>
      <c r="G4" s="34"/>
      <c r="H4" s="33"/>
      <c r="J4" s="35" t="s">
        <v>58</v>
      </c>
      <c r="K4" s="6"/>
    </row>
    <row r="5" spans="1:11" ht="13.5" customHeight="1">
      <c r="A5" s="47" t="s">
        <v>6</v>
      </c>
      <c r="B5" s="48"/>
      <c r="C5" s="41" t="s">
        <v>59</v>
      </c>
      <c r="D5" s="47" t="s">
        <v>25</v>
      </c>
      <c r="E5" s="48"/>
      <c r="F5" s="43" t="s">
        <v>62</v>
      </c>
      <c r="G5" s="33"/>
      <c r="H5" s="33"/>
      <c r="I5" s="33"/>
      <c r="J5" s="33"/>
      <c r="K5" s="6"/>
    </row>
    <row r="6" spans="1:10" ht="13.5" customHeight="1">
      <c r="A6" s="28" t="s">
        <v>28</v>
      </c>
      <c r="B6" s="48" t="s">
        <v>60</v>
      </c>
      <c r="C6" s="48"/>
      <c r="D6" s="48"/>
      <c r="E6" s="48"/>
      <c r="F6" s="49"/>
      <c r="G6" s="19"/>
      <c r="H6" s="18"/>
      <c r="I6" s="18"/>
      <c r="J6" s="18"/>
    </row>
    <row r="7" spans="1:10" ht="13.5" customHeight="1">
      <c r="A7" s="29"/>
      <c r="B7" s="31"/>
      <c r="C7" s="31"/>
      <c r="D7" s="29"/>
      <c r="E7" s="32"/>
      <c r="F7" s="30"/>
      <c r="G7" s="19"/>
      <c r="H7" s="18"/>
      <c r="I7" s="18"/>
      <c r="J7" s="18"/>
    </row>
    <row r="8" spans="1:11" ht="13.5" customHeight="1" thickBot="1">
      <c r="A8" s="20" t="s">
        <v>0</v>
      </c>
      <c r="B8" s="20" t="s">
        <v>29</v>
      </c>
      <c r="C8" s="20" t="s">
        <v>13</v>
      </c>
      <c r="D8" s="20" t="s">
        <v>14</v>
      </c>
      <c r="E8" s="20" t="s">
        <v>26</v>
      </c>
      <c r="F8" s="20" t="s">
        <v>1</v>
      </c>
      <c r="G8" s="20" t="s">
        <v>2</v>
      </c>
      <c r="H8" s="20" t="s">
        <v>3</v>
      </c>
      <c r="I8" s="20" t="s">
        <v>4</v>
      </c>
      <c r="J8" s="20" t="s">
        <v>7</v>
      </c>
      <c r="K8" s="3"/>
    </row>
    <row r="9" spans="1:12" ht="13.5" customHeight="1" thickTop="1">
      <c r="A9" s="21">
        <f aca="true" t="shared" si="0" ref="A9:A23">IF(I9="","",IF(OR(F9="DNS",F9="DNC",F9="DNF",F9="ＤＮＳ",F9="ＤＮＣ",F9="ＤＮＦ"),F9,RANK($I9,$I$9:$I$23,1)))</f>
        <v>1</v>
      </c>
      <c r="B9" s="22">
        <f>IF(C9="","",VLOOKUP($C9,$C$29:$F$48,4,FALSE))</f>
        <v>4832</v>
      </c>
      <c r="C9" s="15" t="s">
        <v>32</v>
      </c>
      <c r="D9" s="23" t="str">
        <f>IF(C9="","",VLOOKUP($C9,$C$29:$D$48,2,FALSE))</f>
        <v>Tsuboi IMS950</v>
      </c>
      <c r="E9" s="24">
        <f>IF(D9="","",VLOOKUP($C9,$C$29:$E$48,3,FALSE))</f>
        <v>0.98</v>
      </c>
      <c r="F9" s="16">
        <v>0.5113773148148147</v>
      </c>
      <c r="G9" s="21">
        <f aca="true" t="shared" si="1" ref="G9:G23">IF(H9="","",IF(OR(F9="DNS",F9="DNC",F9="DNF",F9="ＤＮＳ",F9="ＤＮＣ",F9="ＤＮＦ"),$H9,RANK($H9,$H$9:$H$23,1)))</f>
        <v>4</v>
      </c>
      <c r="H9" s="25">
        <f aca="true" t="shared" si="2" ref="H9:H23">IF(F9="","",IF(OR(F9="DNS",F9="DNC",F9="DNF",F9="ＤＮＳ",F9="ＤＮＣ",F9="ＤＮＦ"),"",F9-$F$4))</f>
        <v>0.21971064814814806</v>
      </c>
      <c r="I9" s="25">
        <f aca="true" t="shared" si="3" ref="I9:I23">IF(OR(E9="",F9=""),"",IF(OR(F9="DNS",F9="DNC",F9="DNF",F9="ＤＮＳ",F9="ＤＮＣ",F9="ＤＮＦ"),"",H9*E9))</f>
        <v>0.2153164351851851</v>
      </c>
      <c r="J9" s="37"/>
      <c r="K9" s="4"/>
      <c r="L9" s="5"/>
    </row>
    <row r="10" spans="1:12" ht="13.5" customHeight="1">
      <c r="A10" s="21">
        <f t="shared" si="0"/>
        <v>2</v>
      </c>
      <c r="B10" s="22">
        <f>IF(C10="","",VLOOKUP($C10,$C$29:$F$48,4,FALSE))</f>
        <v>4774</v>
      </c>
      <c r="C10" s="15" t="s">
        <v>55</v>
      </c>
      <c r="D10" s="23" t="str">
        <f>IF(C10="","",VLOOKUP($C10,$C$29:$D$48,2,FALSE))</f>
        <v>J/V9.6CR</v>
      </c>
      <c r="E10" s="24">
        <f>IF(D10="","",VLOOKUP($C10,$C$29:$E$48,3,FALSE))</f>
        <v>1.012</v>
      </c>
      <c r="F10" s="17">
        <v>0.5056365740740741</v>
      </c>
      <c r="G10" s="21">
        <f t="shared" si="1"/>
        <v>1</v>
      </c>
      <c r="H10" s="25">
        <f t="shared" si="2"/>
        <v>0.21396990740740746</v>
      </c>
      <c r="I10" s="25">
        <f t="shared" si="3"/>
        <v>0.21653754629629635</v>
      </c>
      <c r="J10" s="26"/>
      <c r="K10" s="4"/>
      <c r="L10" s="5"/>
    </row>
    <row r="11" spans="1:12" ht="13.5" customHeight="1">
      <c r="A11" s="21">
        <f t="shared" si="0"/>
        <v>3</v>
      </c>
      <c r="B11" s="22">
        <f>IF(C11="","",VLOOKUP($C11,$C$29:$F$48,4,FALSE))</f>
        <v>5791</v>
      </c>
      <c r="C11" s="15" t="s">
        <v>33</v>
      </c>
      <c r="D11" s="23" t="str">
        <f>IF(C11="","",VLOOKUP($C11,$C$29:$D$48,2,FALSE))</f>
        <v>Seam 31      </v>
      </c>
      <c r="E11" s="24">
        <f>IF(D11="","",VLOOKUP($C11,$C$29:$E$48,3,FALSE))</f>
        <v>1.013</v>
      </c>
      <c r="F11" s="17">
        <v>0.509537037037037</v>
      </c>
      <c r="G11" s="21">
        <f t="shared" si="1"/>
        <v>3</v>
      </c>
      <c r="H11" s="25">
        <f t="shared" si="2"/>
        <v>0.21787037037037033</v>
      </c>
      <c r="I11" s="25">
        <f t="shared" si="3"/>
        <v>0.22070268518518513</v>
      </c>
      <c r="J11" s="26"/>
      <c r="K11" s="4"/>
      <c r="L11" s="5"/>
    </row>
    <row r="12" spans="1:12" ht="13.5" customHeight="1">
      <c r="A12" s="21">
        <f t="shared" si="0"/>
        <v>4</v>
      </c>
      <c r="B12" s="22">
        <f>IF(C12="","",VLOOKUP($C12,$C$29:$F$48,4,FALSE))</f>
        <v>3173</v>
      </c>
      <c r="C12" s="15" t="s">
        <v>31</v>
      </c>
      <c r="D12" s="23" t="str">
        <f>IF(C12="","",VLOOKUP($C12,$C$29:$D$48,2,FALSE))</f>
        <v>Seam 31</v>
      </c>
      <c r="E12" s="24">
        <f>IF(D12="","",VLOOKUP($C12,$C$29:$E$48,3,FALSE))</f>
        <v>1.017</v>
      </c>
      <c r="F12" s="17">
        <v>0.5089814814814815</v>
      </c>
      <c r="G12" s="21">
        <f t="shared" si="1"/>
        <v>2</v>
      </c>
      <c r="H12" s="25">
        <f t="shared" si="2"/>
        <v>0.2173148148148148</v>
      </c>
      <c r="I12" s="25">
        <f t="shared" si="3"/>
        <v>0.22100916666666662</v>
      </c>
      <c r="J12" s="27"/>
      <c r="K12" s="4"/>
      <c r="L12" s="5"/>
    </row>
    <row r="13" spans="1:12" ht="13.5" customHeight="1">
      <c r="A13" s="21">
        <f t="shared" si="0"/>
        <v>5</v>
      </c>
      <c r="B13" s="22">
        <f>IF(C13="","",VLOOKUP($C13,$C$29:$F$48,4,FALSE))</f>
        <v>5404</v>
      </c>
      <c r="C13" s="15" t="s">
        <v>34</v>
      </c>
      <c r="D13" s="23" t="str">
        <f>IF(C13="","",VLOOKUP($C13,$C$29:$D$48,2,FALSE))</f>
        <v>J92</v>
      </c>
      <c r="E13" s="24">
        <f>IF(D13="","",VLOOKUP($C13,$C$29:$E$48,3,FALSE))</f>
        <v>0.988</v>
      </c>
      <c r="F13" s="17">
        <v>0.5159722222222222</v>
      </c>
      <c r="G13" s="21">
        <f t="shared" si="1"/>
        <v>5</v>
      </c>
      <c r="H13" s="25">
        <f t="shared" si="2"/>
        <v>0.22430555555555548</v>
      </c>
      <c r="I13" s="25">
        <f t="shared" si="3"/>
        <v>0.2216138888888888</v>
      </c>
      <c r="J13" s="27"/>
      <c r="K13" s="4"/>
      <c r="L13" s="5"/>
    </row>
    <row r="14" spans="1:12" ht="13.5" customHeight="1">
      <c r="A14" s="21">
        <f t="shared" si="0"/>
      </c>
      <c r="B14" s="22">
        <f>IF(C14="","",VLOOKUP($C14,$C$29:$F$48,4,FALSE))</f>
      </c>
      <c r="C14" s="15"/>
      <c r="D14" s="23">
        <f>IF(C14="","",VLOOKUP($C14,$C$29:$D$48,2,FALSE))</f>
      </c>
      <c r="E14" s="24">
        <f>IF(D14="","",VLOOKUP($C14,$C$29:$E$48,3,FALSE))</f>
      </c>
      <c r="F14" s="17"/>
      <c r="G14" s="21">
        <f t="shared" si="1"/>
      </c>
      <c r="H14" s="25">
        <f t="shared" si="2"/>
      </c>
      <c r="I14" s="25">
        <f t="shared" si="3"/>
      </c>
      <c r="J14" s="27"/>
      <c r="K14" s="4"/>
      <c r="L14" s="5"/>
    </row>
    <row r="15" spans="1:12" ht="13.5" customHeight="1">
      <c r="A15" s="21">
        <f t="shared" si="0"/>
      </c>
      <c r="B15" s="22">
        <f>IF(C15="","",VLOOKUP($C15,$C$29:$F$48,4,FALSE))</f>
      </c>
      <c r="C15" s="15"/>
      <c r="D15" s="23">
        <f>IF(C15="","",VLOOKUP($C15,$C$29:$D$48,2,FALSE))</f>
      </c>
      <c r="E15" s="24">
        <f>IF(D15="","",VLOOKUP($C15,$C$29:$E$48,3,FALSE))</f>
      </c>
      <c r="F15" s="17"/>
      <c r="G15" s="21">
        <f t="shared" si="1"/>
      </c>
      <c r="H15" s="25">
        <f t="shared" si="2"/>
      </c>
      <c r="I15" s="25">
        <f t="shared" si="3"/>
      </c>
      <c r="J15" s="26"/>
      <c r="K15" s="4"/>
      <c r="L15" s="5"/>
    </row>
    <row r="16" spans="1:12" ht="13.5" customHeight="1">
      <c r="A16" s="21">
        <f t="shared" si="0"/>
      </c>
      <c r="B16" s="22">
        <f>IF(C16="","",VLOOKUP($C16,$C$29:$F$48,4,FALSE))</f>
      </c>
      <c r="C16" s="15"/>
      <c r="D16" s="23">
        <f>IF(C16="","",VLOOKUP($C16,$C$29:$D$48,2,FALSE))</f>
      </c>
      <c r="E16" s="24">
        <f>IF(D16="","",VLOOKUP($C16,$C$29:$E$48,3,FALSE))</f>
      </c>
      <c r="F16" s="17"/>
      <c r="G16" s="21">
        <f t="shared" si="1"/>
      </c>
      <c r="H16" s="25">
        <f t="shared" si="2"/>
      </c>
      <c r="I16" s="25">
        <f t="shared" si="3"/>
      </c>
      <c r="J16" s="26"/>
      <c r="K16" s="4"/>
      <c r="L16" s="5"/>
    </row>
    <row r="17" spans="1:12" ht="13.5" customHeight="1">
      <c r="A17" s="21">
        <f t="shared" si="0"/>
      </c>
      <c r="B17" s="22">
        <f>IF(C17="","",VLOOKUP($C17,$C$29:$F$48,4,FALSE))</f>
      </c>
      <c r="C17" s="15"/>
      <c r="D17" s="23">
        <f>IF(C17="","",VLOOKUP($C17,$C$29:$D$48,2,FALSE))</f>
      </c>
      <c r="E17" s="24">
        <f>IF(D17="","",VLOOKUP($C17,$C$29:$E$48,3,FALSE))</f>
      </c>
      <c r="F17" s="17"/>
      <c r="G17" s="21">
        <f t="shared" si="1"/>
      </c>
      <c r="H17" s="25">
        <f t="shared" si="2"/>
      </c>
      <c r="I17" s="25">
        <f t="shared" si="3"/>
      </c>
      <c r="J17" s="27"/>
      <c r="K17" s="4"/>
      <c r="L17" s="5"/>
    </row>
    <row r="18" spans="1:12" ht="13.5" customHeight="1">
      <c r="A18" s="21">
        <f t="shared" si="0"/>
      </c>
      <c r="B18" s="22">
        <f>IF(C18="","",VLOOKUP($C18,$C$29:$F$48,4,FALSE))</f>
      </c>
      <c r="C18" s="15"/>
      <c r="D18" s="23">
        <f>IF(C18="","",VLOOKUP($C18,$C$29:$D$48,2,FALSE))</f>
      </c>
      <c r="E18" s="24">
        <f>IF(D18="","",VLOOKUP($C18,$C$29:$E$48,3,FALSE))</f>
      </c>
      <c r="F18" s="17"/>
      <c r="G18" s="21">
        <f t="shared" si="1"/>
      </c>
      <c r="H18" s="25">
        <f t="shared" si="2"/>
      </c>
      <c r="I18" s="25">
        <f t="shared" si="3"/>
      </c>
      <c r="J18" s="27"/>
      <c r="K18" s="4"/>
      <c r="L18" s="5"/>
    </row>
    <row r="19" spans="1:12" ht="13.5" customHeight="1">
      <c r="A19" s="21">
        <f t="shared" si="0"/>
      </c>
      <c r="B19" s="22">
        <f>IF(C19="","",VLOOKUP($C19,$C$29:$F$48,4,FALSE))</f>
      </c>
      <c r="C19" s="15"/>
      <c r="D19" s="23">
        <f>IF(C19="","",VLOOKUP($C19,$C$29:$D$48,2,FALSE))</f>
      </c>
      <c r="E19" s="24">
        <f>IF(D19="","",VLOOKUP($C19,$C$29:$E$48,3,FALSE))</f>
      </c>
      <c r="F19" s="17"/>
      <c r="G19" s="21">
        <f t="shared" si="1"/>
      </c>
      <c r="H19" s="25">
        <f t="shared" si="2"/>
      </c>
      <c r="I19" s="25">
        <f t="shared" si="3"/>
      </c>
      <c r="J19" s="27"/>
      <c r="K19" s="4"/>
      <c r="L19" s="5"/>
    </row>
    <row r="20" spans="1:12" ht="13.5" customHeight="1">
      <c r="A20" s="21">
        <f t="shared" si="0"/>
      </c>
      <c r="B20" s="22">
        <f>IF(C20="","",VLOOKUP($C20,$C$29:$F$48,4,FALSE))</f>
      </c>
      <c r="C20" s="15"/>
      <c r="D20" s="23">
        <f>IF(C20="","",VLOOKUP($C20,$C$29:$D$48,2,FALSE))</f>
      </c>
      <c r="E20" s="24">
        <f>IF(D20="","",VLOOKUP($C20,$C$29:$E$48,3,FALSE))</f>
      </c>
      <c r="F20" s="17"/>
      <c r="G20" s="21">
        <f t="shared" si="1"/>
      </c>
      <c r="H20" s="25">
        <f t="shared" si="2"/>
      </c>
      <c r="I20" s="25">
        <f t="shared" si="3"/>
      </c>
      <c r="J20" s="27"/>
      <c r="K20" s="4"/>
      <c r="L20" s="5"/>
    </row>
    <row r="21" spans="1:12" ht="13.5" customHeight="1">
      <c r="A21" s="21">
        <f t="shared" si="0"/>
      </c>
      <c r="B21" s="22">
        <f>IF(C21="","",VLOOKUP($C21,$C$29:$F$48,4,FALSE))</f>
      </c>
      <c r="C21" s="15"/>
      <c r="D21" s="23">
        <f>IF(C21="","",VLOOKUP($C21,$C$29:$D$48,2,FALSE))</f>
      </c>
      <c r="E21" s="24">
        <f>IF(D21="","",VLOOKUP($C21,$C$29:$E$48,3,FALSE))</f>
      </c>
      <c r="F21" s="17"/>
      <c r="G21" s="21">
        <f t="shared" si="1"/>
      </c>
      <c r="H21" s="25">
        <f t="shared" si="2"/>
      </c>
      <c r="I21" s="25">
        <f t="shared" si="3"/>
      </c>
      <c r="J21" s="27"/>
      <c r="K21" s="4"/>
      <c r="L21" s="5"/>
    </row>
    <row r="22" spans="1:12" ht="13.5" customHeight="1">
      <c r="A22" s="21">
        <f t="shared" si="0"/>
      </c>
      <c r="B22" s="22">
        <f>IF(C22="","",VLOOKUP($C22,$C$29:$F$48,4,FALSE))</f>
      </c>
      <c r="C22" s="15"/>
      <c r="D22" s="23">
        <f>IF(C22="","",VLOOKUP($C22,$C$29:$D$48,2,FALSE))</f>
      </c>
      <c r="E22" s="24">
        <f>IF(D22="","",VLOOKUP($C22,$C$29:$E$48,3,FALSE))</f>
      </c>
      <c r="F22" s="17"/>
      <c r="G22" s="21">
        <f t="shared" si="1"/>
      </c>
      <c r="H22" s="25">
        <f t="shared" si="2"/>
      </c>
      <c r="I22" s="25">
        <f t="shared" si="3"/>
      </c>
      <c r="J22" s="27"/>
      <c r="K22" s="4"/>
      <c r="L22" s="5"/>
    </row>
    <row r="23" spans="1:11" ht="13.5" customHeight="1">
      <c r="A23" s="21">
        <f t="shared" si="0"/>
      </c>
      <c r="B23" s="22">
        <f>IF(C23="","",VLOOKUP($C23,$C$29:$F$48,4,FALSE))</f>
      </c>
      <c r="C23" s="15"/>
      <c r="D23" s="23">
        <f>IF(C23="","",VLOOKUP($C23,$C$29:$D$48,2,FALSE))</f>
      </c>
      <c r="E23" s="24">
        <f>IF(D23="","",VLOOKUP($C23,$C$29:$E$48,3,FALSE))</f>
      </c>
      <c r="F23" s="17"/>
      <c r="G23" s="21">
        <f t="shared" si="1"/>
      </c>
      <c r="H23" s="25">
        <f t="shared" si="2"/>
      </c>
      <c r="I23" s="25">
        <f t="shared" si="3"/>
      </c>
      <c r="J23" s="26"/>
      <c r="K23" s="6"/>
    </row>
    <row r="24" spans="1:10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">
      <c r="A27" s="46"/>
      <c r="B27" s="46"/>
      <c r="C27" s="46"/>
      <c r="D27" s="46"/>
      <c r="E27" s="46"/>
      <c r="F27" s="46"/>
      <c r="G27" s="46"/>
      <c r="H27" s="46"/>
      <c r="I27" s="46"/>
      <c r="J27" s="46"/>
    </row>
    <row r="28" spans="1:10" ht="12">
      <c r="A28" s="7" t="s">
        <v>63</v>
      </c>
      <c r="B28" s="7"/>
      <c r="C28" s="8" t="s">
        <v>13</v>
      </c>
      <c r="D28" s="8" t="s">
        <v>14</v>
      </c>
      <c r="E28" s="8" t="s">
        <v>27</v>
      </c>
      <c r="F28" s="8" t="s">
        <v>15</v>
      </c>
      <c r="G28" s="7" t="s">
        <v>30</v>
      </c>
      <c r="H28" s="7"/>
      <c r="I28" s="7"/>
      <c r="J28" s="7"/>
    </row>
    <row r="29" spans="1:10" ht="12">
      <c r="A29" s="7"/>
      <c r="B29" s="7"/>
      <c r="C29" s="13" t="s">
        <v>35</v>
      </c>
      <c r="D29" s="9" t="s">
        <v>36</v>
      </c>
      <c r="E29" s="10">
        <v>1.017</v>
      </c>
      <c r="F29" s="11">
        <v>3173</v>
      </c>
      <c r="G29" s="7"/>
      <c r="H29" s="7"/>
      <c r="I29" s="7"/>
      <c r="J29" s="7"/>
    </row>
    <row r="30" spans="1:10" ht="12">
      <c r="A30" s="7"/>
      <c r="B30" s="7"/>
      <c r="C30" s="13" t="s">
        <v>39</v>
      </c>
      <c r="D30" s="9" t="s">
        <v>8</v>
      </c>
      <c r="E30" s="10">
        <v>1.015</v>
      </c>
      <c r="F30" s="11">
        <v>5933</v>
      </c>
      <c r="G30" s="7"/>
      <c r="H30" s="7"/>
      <c r="I30" s="7"/>
      <c r="J30" s="7"/>
    </row>
    <row r="31" spans="1:10" ht="12">
      <c r="A31" s="7"/>
      <c r="B31" s="7"/>
      <c r="C31" s="12" t="s">
        <v>37</v>
      </c>
      <c r="D31" s="9" t="s">
        <v>38</v>
      </c>
      <c r="E31" s="38">
        <v>1.013</v>
      </c>
      <c r="F31" s="11">
        <v>5791</v>
      </c>
      <c r="G31" s="7"/>
      <c r="H31" s="7"/>
      <c r="I31" s="7"/>
      <c r="J31" s="7"/>
    </row>
    <row r="32" spans="1:10" ht="12">
      <c r="A32" s="7"/>
      <c r="B32" s="7"/>
      <c r="C32" s="13" t="s">
        <v>40</v>
      </c>
      <c r="D32" s="9" t="s">
        <v>10</v>
      </c>
      <c r="E32" s="10">
        <v>1.012</v>
      </c>
      <c r="F32" s="11">
        <v>4774</v>
      </c>
      <c r="G32" s="7"/>
      <c r="H32" s="7"/>
      <c r="I32" s="7"/>
      <c r="J32" s="7"/>
    </row>
    <row r="33" spans="1:10" ht="12">
      <c r="A33" s="7"/>
      <c r="B33" s="7"/>
      <c r="C33" s="9" t="s">
        <v>41</v>
      </c>
      <c r="D33" s="9" t="s">
        <v>12</v>
      </c>
      <c r="E33" s="38">
        <v>0.991</v>
      </c>
      <c r="F33" s="11">
        <v>4932</v>
      </c>
      <c r="G33" s="7"/>
      <c r="H33" s="7"/>
      <c r="I33" s="7"/>
      <c r="J33" s="7"/>
    </row>
    <row r="34" spans="1:10" ht="12">
      <c r="A34" s="7"/>
      <c r="B34" s="7"/>
      <c r="C34" s="9" t="s">
        <v>42</v>
      </c>
      <c r="D34" s="9" t="s">
        <v>12</v>
      </c>
      <c r="E34" s="10">
        <v>0.99</v>
      </c>
      <c r="F34" s="11">
        <v>5550</v>
      </c>
      <c r="G34" s="7"/>
      <c r="H34" s="7"/>
      <c r="I34" s="7"/>
      <c r="J34" s="7"/>
    </row>
    <row r="35" spans="1:10" ht="12">
      <c r="A35" s="7"/>
      <c r="B35" s="7"/>
      <c r="C35" s="9" t="s">
        <v>43</v>
      </c>
      <c r="D35" s="9" t="s">
        <v>19</v>
      </c>
      <c r="E35" s="10">
        <v>0.988</v>
      </c>
      <c r="F35" s="11">
        <v>5404</v>
      </c>
      <c r="G35" s="7"/>
      <c r="H35" s="7"/>
      <c r="I35" s="7"/>
      <c r="J35" s="7"/>
    </row>
    <row r="36" spans="1:10" ht="12">
      <c r="A36" s="7"/>
      <c r="B36" s="7"/>
      <c r="C36" s="9" t="s">
        <v>54</v>
      </c>
      <c r="D36" s="9" t="s">
        <v>18</v>
      </c>
      <c r="E36" s="10">
        <v>0.988</v>
      </c>
      <c r="F36" s="11">
        <v>5020</v>
      </c>
      <c r="G36" s="7"/>
      <c r="H36" s="7"/>
      <c r="I36" s="7"/>
      <c r="J36" s="7"/>
    </row>
    <row r="37" spans="1:10" ht="12">
      <c r="A37" s="7"/>
      <c r="B37" s="7"/>
      <c r="C37" s="9" t="s">
        <v>44</v>
      </c>
      <c r="D37" s="9" t="s">
        <v>11</v>
      </c>
      <c r="E37" s="10">
        <v>0.98</v>
      </c>
      <c r="F37" s="11">
        <v>4832</v>
      </c>
      <c r="G37" s="7"/>
      <c r="H37" s="7"/>
      <c r="I37" s="7"/>
      <c r="J37" s="7"/>
    </row>
    <row r="38" spans="1:10" ht="12">
      <c r="A38" s="7"/>
      <c r="B38" s="7"/>
      <c r="C38" s="9" t="s">
        <v>45</v>
      </c>
      <c r="D38" s="9" t="s">
        <v>17</v>
      </c>
      <c r="E38" s="10">
        <v>0.95</v>
      </c>
      <c r="F38" s="11">
        <v>4639</v>
      </c>
      <c r="G38" s="7"/>
      <c r="H38" s="7"/>
      <c r="I38" s="7"/>
      <c r="J38" s="7"/>
    </row>
    <row r="39" spans="1:10" ht="12">
      <c r="A39" s="7"/>
      <c r="B39" s="7"/>
      <c r="C39" s="9" t="s">
        <v>46</v>
      </c>
      <c r="D39" s="9" t="s">
        <v>16</v>
      </c>
      <c r="E39" s="10">
        <v>0.93</v>
      </c>
      <c r="F39" s="11">
        <v>3687</v>
      </c>
      <c r="G39" s="7"/>
      <c r="H39" s="7"/>
      <c r="I39" s="7"/>
      <c r="J39" s="7"/>
    </row>
    <row r="40" spans="1:10" ht="12">
      <c r="A40" s="7"/>
      <c r="B40" s="7"/>
      <c r="C40" s="9" t="s">
        <v>47</v>
      </c>
      <c r="D40" s="9" t="s">
        <v>9</v>
      </c>
      <c r="E40" s="10">
        <v>0.914</v>
      </c>
      <c r="F40" s="11">
        <v>4825</v>
      </c>
      <c r="G40" s="7"/>
      <c r="H40" s="7"/>
      <c r="I40" s="7"/>
      <c r="J40" s="7"/>
    </row>
    <row r="41" spans="1:10" ht="12">
      <c r="A41" s="7"/>
      <c r="B41" s="7"/>
      <c r="C41" s="9" t="s">
        <v>48</v>
      </c>
      <c r="D41" s="9" t="s">
        <v>21</v>
      </c>
      <c r="E41" s="10">
        <v>0.885</v>
      </c>
      <c r="F41" s="11">
        <v>167</v>
      </c>
      <c r="G41" s="7"/>
      <c r="H41" s="7"/>
      <c r="I41" s="7"/>
      <c r="J41" s="7"/>
    </row>
    <row r="42" spans="1:10" ht="12">
      <c r="A42" s="7"/>
      <c r="B42" s="7"/>
      <c r="C42" s="39" t="s">
        <v>56</v>
      </c>
      <c r="D42" s="39" t="s">
        <v>57</v>
      </c>
      <c r="E42" s="38">
        <v>0.861</v>
      </c>
      <c r="F42" s="40">
        <v>6564</v>
      </c>
      <c r="G42" s="7"/>
      <c r="H42" s="7"/>
      <c r="I42" s="7"/>
      <c r="J42" s="7"/>
    </row>
    <row r="43" spans="1:10" ht="12">
      <c r="A43" s="7"/>
      <c r="B43" s="7"/>
      <c r="C43" s="9" t="s">
        <v>49</v>
      </c>
      <c r="D43" s="9" t="s">
        <v>20</v>
      </c>
      <c r="E43" s="10">
        <v>0.844</v>
      </c>
      <c r="F43" s="11">
        <v>164</v>
      </c>
      <c r="G43" s="7"/>
      <c r="H43" s="7"/>
      <c r="I43" s="7"/>
      <c r="J43" s="7"/>
    </row>
    <row r="44" spans="1:10" ht="12">
      <c r="A44" s="7"/>
      <c r="B44" s="7"/>
      <c r="C44" s="9" t="s">
        <v>50</v>
      </c>
      <c r="D44" s="9" t="s">
        <v>20</v>
      </c>
      <c r="E44" s="10">
        <v>0.844</v>
      </c>
      <c r="F44" s="11">
        <v>4418</v>
      </c>
      <c r="G44" s="7"/>
      <c r="H44" s="7"/>
      <c r="I44" s="7"/>
      <c r="J44" s="7"/>
    </row>
    <row r="45" spans="1:10" ht="12">
      <c r="A45" s="7"/>
      <c r="B45" s="7"/>
      <c r="C45" s="9" t="s">
        <v>51</v>
      </c>
      <c r="D45" s="9" t="s">
        <v>22</v>
      </c>
      <c r="E45" s="10">
        <v>0.828</v>
      </c>
      <c r="F45" s="11">
        <v>375</v>
      </c>
      <c r="G45" s="7"/>
      <c r="H45" s="7"/>
      <c r="I45" s="7"/>
      <c r="J45" s="7"/>
    </row>
    <row r="46" spans="1:10" ht="12">
      <c r="A46" s="7"/>
      <c r="B46" s="7"/>
      <c r="C46" s="9" t="s">
        <v>52</v>
      </c>
      <c r="D46" s="9" t="s">
        <v>24</v>
      </c>
      <c r="E46" s="10">
        <v>0.822</v>
      </c>
      <c r="F46" s="11">
        <v>5426</v>
      </c>
      <c r="G46" s="7"/>
      <c r="H46" s="7"/>
      <c r="I46" s="7"/>
      <c r="J46" s="7"/>
    </row>
    <row r="47" spans="1:10" ht="12">
      <c r="A47" s="7"/>
      <c r="B47" s="7"/>
      <c r="C47" s="9" t="s">
        <v>53</v>
      </c>
      <c r="D47" s="9" t="s">
        <v>23</v>
      </c>
      <c r="E47" s="10">
        <v>0.817</v>
      </c>
      <c r="F47" s="11">
        <v>6496</v>
      </c>
      <c r="G47" s="7"/>
      <c r="H47" s="7"/>
      <c r="I47" s="7"/>
      <c r="J47" s="7"/>
    </row>
    <row r="48" spans="1:10" ht="12">
      <c r="A48" s="7"/>
      <c r="B48" s="7"/>
      <c r="C48" s="9"/>
      <c r="D48" s="9"/>
      <c r="E48" s="10"/>
      <c r="F48" s="11"/>
      <c r="G48" s="7"/>
      <c r="H48" s="7"/>
      <c r="I48" s="7"/>
      <c r="J48" s="7"/>
    </row>
    <row r="49" spans="1:10" ht="12">
      <c r="A49" s="7"/>
      <c r="B49" s="7"/>
      <c r="C49" s="14"/>
      <c r="D49" s="14"/>
      <c r="E49" s="14"/>
      <c r="F49" s="14"/>
      <c r="G49" s="7"/>
      <c r="H49" s="7"/>
      <c r="I49" s="7"/>
      <c r="J49" s="7"/>
    </row>
    <row r="50" spans="1:10" ht="12">
      <c r="A50" s="7"/>
      <c r="B50" s="7"/>
      <c r="C50" s="14"/>
      <c r="D50" s="14"/>
      <c r="E50" s="14"/>
      <c r="F50" s="14"/>
      <c r="G50" s="7"/>
      <c r="H50" s="7"/>
      <c r="I50" s="7"/>
      <c r="J50" s="7"/>
    </row>
    <row r="51" spans="1:10" ht="12">
      <c r="A51" s="7"/>
      <c r="B51" s="7"/>
      <c r="C51" s="14"/>
      <c r="D51" s="14"/>
      <c r="E51" s="14"/>
      <c r="F51" s="14"/>
      <c r="G51" s="7"/>
      <c r="H51" s="7"/>
      <c r="I51" s="7"/>
      <c r="J51" s="7"/>
    </row>
    <row r="52" spans="1:10" ht="12">
      <c r="A52" s="7"/>
      <c r="B52" s="7"/>
      <c r="C52" s="14"/>
      <c r="D52" s="14"/>
      <c r="E52" s="14"/>
      <c r="F52" s="14"/>
      <c r="G52" s="7"/>
      <c r="H52" s="7"/>
      <c r="I52" s="7"/>
      <c r="J52" s="7"/>
    </row>
    <row r="54" spans="3:6" ht="12">
      <c r="C54" s="36"/>
      <c r="F54" s="36"/>
    </row>
    <row r="55" spans="3:6" ht="12">
      <c r="C55" s="36"/>
      <c r="F55" s="36"/>
    </row>
    <row r="60" ht="12">
      <c r="C60" s="36"/>
    </row>
    <row r="61" ht="12">
      <c r="C61" s="36"/>
    </row>
    <row r="62" ht="12">
      <c r="C62" s="36"/>
    </row>
    <row r="63" ht="12">
      <c r="C63" s="36"/>
    </row>
    <row r="64" ht="12">
      <c r="C64" s="36"/>
    </row>
    <row r="65" ht="12">
      <c r="C65" s="36"/>
    </row>
    <row r="66" spans="3:5" ht="12">
      <c r="C66" s="36"/>
      <c r="D66" s="36"/>
      <c r="E66" s="36"/>
    </row>
    <row r="67" spans="3:5" ht="12">
      <c r="C67" s="36"/>
      <c r="D67" s="36"/>
      <c r="E67" s="36"/>
    </row>
  </sheetData>
  <sheetProtection/>
  <autoFilter ref="A8:J23"/>
  <mergeCells count="9">
    <mergeCell ref="A4:C4"/>
    <mergeCell ref="D4:E4"/>
    <mergeCell ref="B6:F6"/>
    <mergeCell ref="D5:E5"/>
    <mergeCell ref="A5:B5"/>
    <mergeCell ref="A2:J2"/>
    <mergeCell ref="A1:J1"/>
    <mergeCell ref="A3:J3"/>
    <mergeCell ref="A27:J27"/>
  </mergeCells>
  <dataValidations count="2">
    <dataValidation allowBlank="1" showInputMessage="1" showErrorMessage="1" imeMode="off" sqref="F9:F23 A4:B4 F4"/>
    <dataValidation errorStyle="warning" type="list" allowBlank="1" showInputMessage="1" showErrorMessage="1" error="直接入力せず&#10;選択して下さい" sqref="C9:C23">
      <formula1>$C$29:$C$47</formula1>
    </dataValidation>
  </dataValidations>
  <printOptions horizontalCentered="1"/>
  <pageMargins left="0.11811023622047245" right="0.1968503937007874" top="0.38" bottom="0.15748031496062992" header="0.11811023622047245" footer="0.15748031496062992"/>
  <pageSetup blackAndWhite="1" errors="blank" horizontalDpi="300" verticalDpi="300" orientation="landscape" paperSize="9" scale="12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T.Yamamoto</cp:lastModifiedBy>
  <cp:lastPrinted>2011-09-12T12:09:12Z</cp:lastPrinted>
  <dcterms:created xsi:type="dcterms:W3CDTF">1997-01-08T22:48:59Z</dcterms:created>
  <dcterms:modified xsi:type="dcterms:W3CDTF">2011-09-12T12:09:35Z</dcterms:modified>
  <cp:category/>
  <cp:version/>
  <cp:contentType/>
  <cp:contentStatus/>
</cp:coreProperties>
</file>