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20310" windowHeight="11835" activeTab="3"/>
  </bookViews>
  <sheets>
    <sheet name="取扱い" sheetId="1" r:id="rId1"/>
    <sheet name="台帳MRC" sheetId="2" r:id="rId2"/>
    <sheet name="成績計算" sheetId="3" r:id="rId3"/>
    <sheet name="Sheet1" sheetId="4" r:id="rId4"/>
    <sheet name="Sheet2" sheetId="5" r:id="rId5"/>
  </sheets>
  <definedNames>
    <definedName name="_xlnm.Print_Area" localSheetId="2">'成績計算'!$D:$M</definedName>
  </definedNames>
  <calcPr fullCalcOnLoad="1" refMode="R1C1"/>
</workbook>
</file>

<file path=xl/comments3.xml><?xml version="1.0" encoding="utf-8"?>
<comments xmlns="http://schemas.openxmlformats.org/spreadsheetml/2006/main">
  <authors>
    <author>naka</author>
  </authors>
  <commentList>
    <comment ref="F5" authorId="0">
      <text>
        <r>
          <rPr>
            <b/>
            <sz val="9"/>
            <rFont val="ＭＳ Ｐゴシック"/>
            <family val="3"/>
          </rPr>
          <t>naka:</t>
        </r>
        <r>
          <rPr>
            <sz val="9"/>
            <rFont val="ＭＳ Ｐゴシック"/>
            <family val="3"/>
          </rPr>
          <t xml:space="preserve">
P欄からコピー貼り付け
</t>
        </r>
      </text>
    </comment>
    <comment ref="E7" authorId="0">
      <text>
        <r>
          <rPr>
            <b/>
            <sz val="9"/>
            <rFont val="ＭＳ Ｐゴシック"/>
            <family val="3"/>
          </rPr>
          <t>naka:</t>
        </r>
        <r>
          <rPr>
            <sz val="9"/>
            <rFont val="ＭＳ Ｐゴシック"/>
            <family val="3"/>
          </rPr>
          <t xml:space="preserve">
P欄からコピー貼り付け</t>
        </r>
      </text>
    </comment>
    <comment ref="F8" authorId="0">
      <text>
        <r>
          <rPr>
            <b/>
            <sz val="9"/>
            <rFont val="ＭＳ Ｐゴシック"/>
            <family val="3"/>
          </rPr>
          <t>naka:</t>
        </r>
        <r>
          <rPr>
            <sz val="9"/>
            <rFont val="ＭＳ Ｐゴシック"/>
            <family val="3"/>
          </rPr>
          <t xml:space="preserve">
O欄からコピー貼り付け
</t>
        </r>
      </text>
    </comment>
    <comment ref="F9" authorId="0">
      <text>
        <r>
          <rPr>
            <b/>
            <sz val="9"/>
            <rFont val="ＭＳ Ｐゴシック"/>
            <family val="3"/>
          </rPr>
          <t>naka:</t>
        </r>
        <r>
          <rPr>
            <sz val="9"/>
            <rFont val="ＭＳ Ｐゴシック"/>
            <family val="3"/>
          </rPr>
          <t xml:space="preserve">
右の欄から選択</t>
        </r>
      </text>
    </comment>
    <comment ref="F10" authorId="0">
      <text>
        <r>
          <rPr>
            <b/>
            <sz val="9"/>
            <rFont val="ＭＳ Ｐゴシック"/>
            <family val="3"/>
          </rPr>
          <t>naka:</t>
        </r>
        <r>
          <rPr>
            <sz val="9"/>
            <rFont val="ＭＳ Ｐゴシック"/>
            <family val="3"/>
          </rPr>
          <t xml:space="preserve">
スタート時間を記入
今回は0時にします</t>
        </r>
      </text>
    </comment>
    <comment ref="C12" authorId="0">
      <text>
        <r>
          <rPr>
            <b/>
            <sz val="9"/>
            <rFont val="ＭＳ Ｐゴシック"/>
            <family val="3"/>
          </rPr>
          <t>naka:</t>
        </r>
        <r>
          <rPr>
            <sz val="9"/>
            <rFont val="ＭＳ Ｐゴシック"/>
            <family val="3"/>
          </rPr>
          <t xml:space="preserve">
取扱いを読んでください</t>
        </r>
      </text>
    </comment>
  </commentList>
</comments>
</file>

<file path=xl/comments4.xml><?xml version="1.0" encoding="utf-8"?>
<comments xmlns="http://schemas.openxmlformats.org/spreadsheetml/2006/main">
  <authors>
    <author>naka</author>
  </authors>
  <commentList>
    <comment ref="D5" authorId="0">
      <text>
        <r>
          <rPr>
            <b/>
            <sz val="9"/>
            <rFont val="ＭＳ Ｐゴシック"/>
            <family val="3"/>
          </rPr>
          <t>naka:</t>
        </r>
        <r>
          <rPr>
            <sz val="9"/>
            <rFont val="ＭＳ Ｐゴシック"/>
            <family val="3"/>
          </rPr>
          <t xml:space="preserve">
P欄からコピー貼り付け
</t>
        </r>
      </text>
    </comment>
    <comment ref="C7" authorId="0">
      <text>
        <r>
          <rPr>
            <b/>
            <sz val="9"/>
            <rFont val="ＭＳ Ｐゴシック"/>
            <family val="3"/>
          </rPr>
          <t>naka:</t>
        </r>
        <r>
          <rPr>
            <sz val="9"/>
            <rFont val="ＭＳ Ｐゴシック"/>
            <family val="3"/>
          </rPr>
          <t xml:space="preserve">
P欄からコピー貼り付け</t>
        </r>
      </text>
    </comment>
    <comment ref="D8" authorId="0">
      <text>
        <r>
          <rPr>
            <b/>
            <sz val="9"/>
            <rFont val="ＭＳ Ｐゴシック"/>
            <family val="3"/>
          </rPr>
          <t>naka:</t>
        </r>
        <r>
          <rPr>
            <sz val="9"/>
            <rFont val="ＭＳ Ｐゴシック"/>
            <family val="3"/>
          </rPr>
          <t xml:space="preserve">
O欄からコピー貼り付け
</t>
        </r>
      </text>
    </comment>
    <comment ref="D9" authorId="0">
      <text>
        <r>
          <rPr>
            <b/>
            <sz val="9"/>
            <rFont val="ＭＳ Ｐゴシック"/>
            <family val="3"/>
          </rPr>
          <t>naka:</t>
        </r>
        <r>
          <rPr>
            <sz val="9"/>
            <rFont val="ＭＳ Ｐゴシック"/>
            <family val="3"/>
          </rPr>
          <t xml:space="preserve">
右の欄から選択</t>
        </r>
      </text>
    </comment>
    <comment ref="D10" authorId="0">
      <text>
        <r>
          <rPr>
            <b/>
            <sz val="9"/>
            <rFont val="ＭＳ Ｐゴシック"/>
            <family val="3"/>
          </rPr>
          <t>naka:</t>
        </r>
        <r>
          <rPr>
            <sz val="9"/>
            <rFont val="ＭＳ Ｐゴシック"/>
            <family val="3"/>
          </rPr>
          <t xml:space="preserve">
スタート時間を記入
今回は0時にします</t>
        </r>
      </text>
    </comment>
  </commentList>
</comments>
</file>

<file path=xl/sharedStrings.xml><?xml version="1.0" encoding="utf-8"?>
<sst xmlns="http://schemas.openxmlformats.org/spreadsheetml/2006/main" count="312" uniqueCount="200">
  <si>
    <r>
      <t>M</t>
    </r>
    <r>
      <rPr>
        <sz val="10"/>
        <rFont val="ＭＳ Ｐゴシック"/>
        <family val="3"/>
      </rPr>
      <t>RC</t>
    </r>
  </si>
  <si>
    <t>YAM21C</t>
  </si>
  <si>
    <t>YAM23</t>
  </si>
  <si>
    <t>艇　　名</t>
  </si>
  <si>
    <t>Swing 31</t>
  </si>
  <si>
    <t>Yamaha 33S</t>
  </si>
  <si>
    <t>名称</t>
  </si>
  <si>
    <t>コース</t>
  </si>
  <si>
    <t>距離</t>
  </si>
  <si>
    <t>風速</t>
  </si>
  <si>
    <t>到着時刻</t>
  </si>
  <si>
    <t>着順</t>
  </si>
  <si>
    <t>Hornet</t>
  </si>
  <si>
    <t>Dancing Beens 3</t>
  </si>
  <si>
    <t>Seam 31</t>
  </si>
  <si>
    <t xml:space="preserve">Slot 31 </t>
  </si>
  <si>
    <t>Lutris</t>
  </si>
  <si>
    <t>Super Wave 6</t>
  </si>
  <si>
    <t>Odyssey</t>
  </si>
  <si>
    <t>Tsuboi IMS950</t>
  </si>
  <si>
    <t>Uranami 8</t>
  </si>
  <si>
    <t>BeBe</t>
  </si>
  <si>
    <t>Pioneer 9FR/PB</t>
  </si>
  <si>
    <t>C'elestine</t>
  </si>
  <si>
    <t>Gamela 3</t>
  </si>
  <si>
    <t>ﾏｲﾙ</t>
  </si>
  <si>
    <t>スタート</t>
  </si>
  <si>
    <t>ｾｰﾙNo</t>
  </si>
  <si>
    <t>TYPE</t>
  </si>
  <si>
    <t>順位</t>
  </si>
  <si>
    <t>所属</t>
  </si>
  <si>
    <t>所要時間</t>
  </si>
  <si>
    <t>修正時間</t>
  </si>
  <si>
    <t xml:space="preserve"> (A*B)</t>
  </si>
  <si>
    <t xml:space="preserve"> (B)</t>
  </si>
  <si>
    <t>Moewe</t>
  </si>
  <si>
    <t>Yamaha 23II</t>
  </si>
  <si>
    <t>Y 21R&amp;CT</t>
  </si>
  <si>
    <t>Super Krow</t>
  </si>
  <si>
    <t>SWING34</t>
  </si>
  <si>
    <t>5m以下</t>
  </si>
  <si>
    <t>コメント</t>
  </si>
  <si>
    <t>セールNo無い艇は２桁で作成</t>
  </si>
  <si>
    <t>ブーメランとベベが同じＳＮｏなのでブーメランは４８２５．１、ベベは４８２５．２とする</t>
  </si>
  <si>
    <t>追加艇はセールＮｏからＭＲＣまで記入しＳ順に並べ替える</t>
  </si>
  <si>
    <t>レース名</t>
  </si>
  <si>
    <t>三河湾周航レース</t>
  </si>
  <si>
    <t>佐久島レース</t>
  </si>
  <si>
    <t>Ｓ－小島－豊橋潮流－梶島－豊橋潮流－小島－Ｆ</t>
  </si>
  <si>
    <t>Ｓ－小島－生田－一色－野島－豊橋潮流－小島－Ｆ</t>
  </si>
  <si>
    <t>Ｓ－小島－豊橋潮流－佐久潮流－豊橋潮流－小島－Ｆ</t>
  </si>
  <si>
    <t>Ｓ－小島－豊橋潮流－佐久西－生田－豊橋潮流－小島－Ｆ</t>
  </si>
  <si>
    <t>ＭＣＣカップレース</t>
  </si>
  <si>
    <t>理事長杯レース</t>
  </si>
  <si>
    <t>Ｓ－帆走区域灯標－マーク－帆走区域灯標－Ｆ</t>
  </si>
  <si>
    <t>台帳MRC</t>
  </si>
  <si>
    <t>自動計算ではセールNo順に並べ替えしなければならない</t>
  </si>
  <si>
    <t>（追加セールNo相当の行挿入し新規データを入れる）</t>
  </si>
  <si>
    <r>
      <t>色部分を記入（セールNo,到着時間）</t>
    </r>
    <r>
      <rPr>
        <sz val="10"/>
        <rFont val="ＭＳ Ｐゴシック"/>
        <family val="3"/>
      </rPr>
      <t>,またはデータをコピー貼り付け</t>
    </r>
  </si>
  <si>
    <t>Spirit</t>
  </si>
  <si>
    <t>Nordic Folk 25</t>
  </si>
  <si>
    <t>Emu Ⅴ</t>
  </si>
  <si>
    <t>Hunter Pilot 27</t>
  </si>
  <si>
    <t>Eleve</t>
  </si>
  <si>
    <t>First 31.7</t>
  </si>
  <si>
    <t>Honami no Sindbad</t>
  </si>
  <si>
    <t>Crabber 24</t>
  </si>
  <si>
    <t>Asadori</t>
  </si>
  <si>
    <t>Ian Murray 43</t>
  </si>
  <si>
    <t>Horizon</t>
  </si>
  <si>
    <t>Yokoyama 30R</t>
  </si>
  <si>
    <t>Kyara</t>
  </si>
  <si>
    <t>Friend ship 28</t>
  </si>
  <si>
    <t>Paraphrenian</t>
  </si>
  <si>
    <t>First 40.7</t>
  </si>
  <si>
    <t>Virgo</t>
  </si>
  <si>
    <t>Yamaha 40EX</t>
  </si>
  <si>
    <t>Danryu 2</t>
  </si>
  <si>
    <t>Future Wave</t>
  </si>
  <si>
    <t>Grace</t>
  </si>
  <si>
    <t>J24</t>
  </si>
  <si>
    <t>Akkochan</t>
  </si>
  <si>
    <t>See Adler</t>
  </si>
  <si>
    <t>Libeccio 26</t>
  </si>
  <si>
    <t>Boomerang</t>
  </si>
  <si>
    <t>Patura</t>
  </si>
  <si>
    <t>Tsuboi IMS 10.3</t>
  </si>
  <si>
    <t>Surfmade</t>
  </si>
  <si>
    <t>Red Star &amp; Yakushimaru</t>
  </si>
  <si>
    <t>Fer de fonte</t>
  </si>
  <si>
    <t>Sabbath</t>
  </si>
  <si>
    <t>Sabre 34</t>
  </si>
  <si>
    <t>Do Do 3</t>
  </si>
  <si>
    <t>Gust</t>
  </si>
  <si>
    <t>Cookson 12m</t>
  </si>
  <si>
    <t>Bell Ⅴ</t>
  </si>
  <si>
    <t>Najado 360</t>
  </si>
  <si>
    <t>Eldorado 2</t>
  </si>
  <si>
    <t>Yamaha 30S new</t>
  </si>
  <si>
    <t>Perche</t>
  </si>
  <si>
    <t>Roku 3</t>
  </si>
  <si>
    <t>Sweet Aloha</t>
  </si>
  <si>
    <t>Kaito</t>
  </si>
  <si>
    <t>J/V35CR</t>
  </si>
  <si>
    <t>High Tension</t>
  </si>
  <si>
    <t>Yamaha 23Ⅲ</t>
  </si>
  <si>
    <t>Noah X</t>
  </si>
  <si>
    <t>Bavaria 37</t>
  </si>
  <si>
    <t>Flawless</t>
  </si>
  <si>
    <t>First 36.7</t>
  </si>
  <si>
    <t>Kagetora</t>
  </si>
  <si>
    <t>Dufour 325</t>
  </si>
  <si>
    <t>TAO</t>
  </si>
  <si>
    <t>Platu 25</t>
  </si>
  <si>
    <t>Day Tripper</t>
  </si>
  <si>
    <t>S 40</t>
  </si>
  <si>
    <t>Bengal-7</t>
  </si>
  <si>
    <t>VDO46</t>
  </si>
  <si>
    <t>Mer Bleue Ⅴ</t>
  </si>
  <si>
    <t>Finngulf 33</t>
  </si>
  <si>
    <t>Shizuka Ⅱ</t>
  </si>
  <si>
    <t>Yamaha 23Ⅱ</t>
  </si>
  <si>
    <t>Sumire</t>
  </si>
  <si>
    <t>Yamaha 25ML</t>
  </si>
  <si>
    <t>成績計算</t>
  </si>
  <si>
    <t>セールNoに合せ到着時刻を記入</t>
  </si>
  <si>
    <t>参加艇の記入が終わったら、不参加艇の行を削除してください、削除すると成績を自動計算します</t>
  </si>
  <si>
    <r>
      <t>ＤＮF、ＤＳＱ等の場合は着順、所要修正時間、順位もＤＮ</t>
    </r>
    <r>
      <rPr>
        <sz val="10"/>
        <rFont val="ＭＳ Ｐゴシック"/>
        <family val="3"/>
      </rPr>
      <t>F等</t>
    </r>
    <r>
      <rPr>
        <sz val="10"/>
        <rFont val="ＭＳ Ｐゴシック"/>
        <family val="3"/>
      </rPr>
      <t>にる。</t>
    </r>
  </si>
  <si>
    <t>台帳にない場合は艇名等データを手記入してください</t>
  </si>
  <si>
    <t>保存は名前を変更し保存してください。頭に日付を入れてください</t>
  </si>
  <si>
    <t>印刷は保存USBを蒲郡荘事務所に依頼してください</t>
  </si>
  <si>
    <t>レース展開のコメントを記入し完成、保存、印刷してください</t>
  </si>
  <si>
    <t>自動計算では台帳をセールNo順に並べ替えする</t>
  </si>
  <si>
    <t>ＩＲＣ２０１１取得艇は新ＴＣＣ、</t>
  </si>
  <si>
    <t>非更新艇と非取得艇は前年の値を使用する</t>
  </si>
  <si>
    <t>ｾｰﾙNo</t>
  </si>
  <si>
    <t>TYPE</t>
  </si>
  <si>
    <r>
      <t>M</t>
    </r>
    <r>
      <rPr>
        <sz val="10"/>
        <rFont val="ＭＳ Ｐゴシック"/>
        <family val="3"/>
      </rPr>
      <t>RC</t>
    </r>
  </si>
  <si>
    <t>Iluka</t>
  </si>
  <si>
    <r>
      <t>S</t>
    </r>
    <r>
      <rPr>
        <sz val="10"/>
        <rFont val="ＭＳ Ｐゴシック"/>
        <family val="3"/>
      </rPr>
      <t>YC</t>
    </r>
  </si>
  <si>
    <r>
      <t>H</t>
    </r>
    <r>
      <rPr>
        <sz val="10"/>
        <rFont val="ＭＳ Ｐゴシック"/>
        <family val="3"/>
      </rPr>
      <t>ope</t>
    </r>
  </si>
  <si>
    <r>
      <t>S</t>
    </r>
    <r>
      <rPr>
        <sz val="10"/>
        <rFont val="ＭＳ Ｐゴシック"/>
        <family val="3"/>
      </rPr>
      <t>CR</t>
    </r>
  </si>
  <si>
    <t>Sparky Racing</t>
  </si>
  <si>
    <t>Melges24</t>
  </si>
  <si>
    <r>
      <t>V</t>
    </r>
    <r>
      <rPr>
        <sz val="10"/>
        <rFont val="ＭＳ Ｐゴシック"/>
        <family val="3"/>
      </rPr>
      <t>iking</t>
    </r>
  </si>
  <si>
    <r>
      <t>X</t>
    </r>
    <r>
      <rPr>
        <sz val="10"/>
        <rFont val="ＭＳ Ｐゴシック"/>
        <family val="3"/>
      </rPr>
      <t>79</t>
    </r>
  </si>
  <si>
    <r>
      <t>L</t>
    </r>
    <r>
      <rPr>
        <sz val="10"/>
        <rFont val="ＭＳ Ｐゴシック"/>
        <family val="3"/>
      </rPr>
      <t>itlleWhendy</t>
    </r>
  </si>
  <si>
    <t>HELIOS</t>
  </si>
  <si>
    <t>PIONIER 10 MOD</t>
  </si>
  <si>
    <r>
      <t>M</t>
    </r>
    <r>
      <rPr>
        <sz val="10"/>
        <rFont val="ＭＳ Ｐゴシック"/>
        <family val="3"/>
      </rPr>
      <t>CC</t>
    </r>
  </si>
  <si>
    <t>FAIR　WIND</t>
  </si>
  <si>
    <t>TSUBOI IMS 1030 MOD</t>
  </si>
  <si>
    <r>
      <t>R</t>
    </r>
    <r>
      <rPr>
        <sz val="10"/>
        <rFont val="ＭＳ Ｐゴシック"/>
        <family val="3"/>
      </rPr>
      <t>unnerⅡ</t>
    </r>
  </si>
  <si>
    <r>
      <t xml:space="preserve">Yamaha </t>
    </r>
    <r>
      <rPr>
        <sz val="10"/>
        <rFont val="ＭＳ Ｐゴシック"/>
        <family val="3"/>
      </rPr>
      <t>30S</t>
    </r>
    <r>
      <rPr>
        <sz val="10"/>
        <rFont val="ＭＳ Ｐゴシック"/>
        <family val="3"/>
      </rPr>
      <t>II</t>
    </r>
  </si>
  <si>
    <t>MONDAYNIGHT</t>
  </si>
  <si>
    <t>SPRINT 50 MOD</t>
  </si>
  <si>
    <r>
      <t>N</t>
    </r>
    <r>
      <rPr>
        <sz val="10"/>
        <rFont val="ＭＳ Ｐゴシック"/>
        <family val="3"/>
      </rPr>
      <t>ajad</t>
    </r>
  </si>
  <si>
    <r>
      <t>Y</t>
    </r>
    <r>
      <rPr>
        <sz val="10"/>
        <rFont val="ＭＳ Ｐゴシック"/>
        <family val="3"/>
      </rPr>
      <t>amaha34EX</t>
    </r>
  </si>
  <si>
    <r>
      <t>H</t>
    </r>
    <r>
      <rPr>
        <sz val="10"/>
        <rFont val="ＭＳ Ｐゴシック"/>
        <family val="3"/>
      </rPr>
      <t>oneyBee</t>
    </r>
  </si>
  <si>
    <t>TSU</t>
  </si>
  <si>
    <t>GS42R</t>
  </si>
  <si>
    <r>
      <t>A</t>
    </r>
    <r>
      <rPr>
        <sz val="10"/>
        <rFont val="ＭＳ Ｐゴシック"/>
        <family val="3"/>
      </rPr>
      <t>ries</t>
    </r>
  </si>
  <si>
    <t>EDV9</t>
  </si>
  <si>
    <t>Armis 5</t>
  </si>
  <si>
    <t>J/V9.6CR</t>
  </si>
  <si>
    <t>NARUMI</t>
  </si>
  <si>
    <t>ＣHEＳＴＮＵＴ　Ⅵ</t>
  </si>
  <si>
    <t>YAMAHA30SN</t>
  </si>
  <si>
    <r>
      <t>J</t>
    </r>
    <r>
      <rPr>
        <sz val="10"/>
        <rFont val="ＭＳ Ｐゴシック"/>
        <family val="3"/>
      </rPr>
      <t>92</t>
    </r>
  </si>
  <si>
    <t>AHOUDORI III</t>
  </si>
  <si>
    <t>SUN FAST 36</t>
  </si>
  <si>
    <r>
      <t>A</t>
    </r>
    <r>
      <rPr>
        <sz val="10"/>
        <rFont val="ＭＳ Ｐゴシック"/>
        <family val="3"/>
      </rPr>
      <t>YA</t>
    </r>
  </si>
  <si>
    <r>
      <t>YAM21</t>
    </r>
    <r>
      <rPr>
        <sz val="10"/>
        <rFont val="ＭＳ Ｐゴシック"/>
        <family val="3"/>
      </rPr>
      <t>S</t>
    </r>
  </si>
  <si>
    <t>1D 35</t>
  </si>
  <si>
    <t>Sea Falcon</t>
  </si>
  <si>
    <t xml:space="preserve">Yamaha 33S（ＴＲ）     </t>
  </si>
  <si>
    <t>SAIKI</t>
  </si>
  <si>
    <t>VITE 31</t>
  </si>
  <si>
    <t>SHALLON V</t>
  </si>
  <si>
    <t>VITE 31 FK</t>
  </si>
  <si>
    <t>Joker　Ⅱ</t>
  </si>
  <si>
    <t>Seam33</t>
  </si>
  <si>
    <t>LADY BIRD GALLOP 3</t>
  </si>
  <si>
    <t>GIBSEA 422</t>
  </si>
  <si>
    <r>
      <t>H</t>
    </r>
    <r>
      <rPr>
        <sz val="10"/>
        <rFont val="ＭＳ Ｐゴシック"/>
        <family val="3"/>
      </rPr>
      <t>AYABUSA</t>
    </r>
  </si>
  <si>
    <r>
      <t>S</t>
    </r>
    <r>
      <rPr>
        <sz val="10"/>
        <rFont val="ＭＳ Ｐゴシック"/>
        <family val="3"/>
      </rPr>
      <t>CR</t>
    </r>
  </si>
  <si>
    <r>
      <t>F</t>
    </r>
    <r>
      <rPr>
        <sz val="10"/>
        <rFont val="ＭＳ Ｐゴシック"/>
        <family val="3"/>
      </rPr>
      <t>ar727</t>
    </r>
  </si>
  <si>
    <t>SexyYou Jr</t>
  </si>
  <si>
    <t>LMYC</t>
  </si>
  <si>
    <t>Hope</t>
  </si>
  <si>
    <t>SCR</t>
  </si>
  <si>
    <t>HAYABUSA</t>
  </si>
  <si>
    <t>Far727</t>
  </si>
  <si>
    <t>Ｓ－小島ブイ－Ｆ</t>
  </si>
  <si>
    <t>７月ポイントスモール</t>
  </si>
  <si>
    <r>
      <t>Ｈ２４年</t>
    </r>
    <r>
      <rPr>
        <sz val="10"/>
        <rFont val="ＭＳ Ｐゴシック"/>
        <family val="3"/>
      </rPr>
      <t xml:space="preserve">7月22日  スモールクルーザーレース第４戦
</t>
    </r>
    <r>
      <rPr>
        <sz val="10"/>
        <rFont val="ＭＳ Ｐゴシック"/>
        <family val="3"/>
      </rPr>
      <t>南東の軽風、２往復の予定、風によってコース短縮ありでスタート。
各艇、風の無い中を苦労しながら進めた。HOPEだけが早々とタックし東に向かう。他の艇</t>
    </r>
    <r>
      <rPr>
        <sz val="10"/>
        <rFont val="ＭＳ Ｐゴシック"/>
        <family val="3"/>
      </rPr>
      <t xml:space="preserve">団はポートタックのまま小島方面へ。いちばん西を走るSexyYou Jr.は、コミッティ（Viking）からは座礁したように見え、少し心配になる。
</t>
    </r>
    <r>
      <rPr>
        <sz val="10"/>
        <rFont val="ＭＳ Ｐゴシック"/>
        <family val="3"/>
      </rPr>
      <t>上マークは小島ブイ、最初の回航は</t>
    </r>
    <r>
      <rPr>
        <sz val="10"/>
        <rFont val="ＭＳ Ｐゴシック"/>
        <family val="3"/>
      </rPr>
      <t>HOPE</t>
    </r>
    <r>
      <rPr>
        <sz val="10"/>
        <rFont val="ＭＳ Ｐゴシック"/>
        <family val="3"/>
      </rPr>
      <t>、</t>
    </r>
    <r>
      <rPr>
        <sz val="10"/>
        <rFont val="ＭＳ Ｐゴシック"/>
        <family val="3"/>
      </rPr>
      <t>少し遅れてAYAが回航。この時点で約33分経過、スピンランの艇速次第では予定の１時間で下回航できるかどうか微妙に。コミッティーはコース短縮を決定、Ｓ旗掲揚された。
結果は下記のとおりHOPEがファーストホーム、優勝した。</t>
    </r>
  </si>
  <si>
    <t>AYA</t>
  </si>
  <si>
    <t>YAM21S</t>
  </si>
  <si>
    <t>SexyYou Jr</t>
  </si>
  <si>
    <t>HoneyBee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</si>
</sst>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"/>
    <numFmt numFmtId="179" formatCode="[&lt;=999]000;[&lt;=99999]000\-00;000\-0000"/>
    <numFmt numFmtId="180" formatCode="0_);[Red]\(0\)"/>
    <numFmt numFmtId="181" formatCode="0_ ;[Red]\-0\ "/>
    <numFmt numFmtId="182" formatCode="0.00000"/>
    <numFmt numFmtId="183" formatCode="0.0_ ;[Red]\-0.0\ "/>
    <numFmt numFmtId="184" formatCode="0.0000_);[Red]\(0.0000\)"/>
    <numFmt numFmtId="185" formatCode="0.00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.0_);[Red]\(0.0\)"/>
    <numFmt numFmtId="192" formatCode="0.00_);[Red]\(0.00\)"/>
    <numFmt numFmtId="193" formatCode="0_ "/>
    <numFmt numFmtId="194" formatCode="0.000_ "/>
    <numFmt numFmtId="195" formatCode="0.000_);[Red]\(0.000\)"/>
    <numFmt numFmtId="196" formatCode="h:mm:ss;@"/>
  </numFmts>
  <fonts count="10">
    <font>
      <sz val="10"/>
      <name val="ＭＳ Ｐゴシック"/>
      <family val="3"/>
    </font>
    <font>
      <sz val="6"/>
      <name val="ＭＳ Ｐゴシック"/>
      <family val="3"/>
    </font>
    <font>
      <u val="single"/>
      <sz val="11.8"/>
      <color indexed="12"/>
      <name val="ＭＳ Ｐゴシック"/>
      <family val="3"/>
    </font>
    <font>
      <u val="single"/>
      <sz val="11.8"/>
      <color indexed="36"/>
      <name val="ＭＳ Ｐゴシック"/>
      <family val="3"/>
    </font>
    <font>
      <sz val="10"/>
      <color indexed="9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0" fontId="4" fillId="0" borderId="1" xfId="0" applyFont="1" applyBorder="1" applyAlignment="1" applyProtection="1">
      <alignment/>
      <protection/>
    </xf>
    <xf numFmtId="0" fontId="0" fillId="0" borderId="2" xfId="0" applyFont="1" applyBorder="1" applyAlignment="1">
      <alignment horizontal="center"/>
    </xf>
    <xf numFmtId="0" fontId="4" fillId="0" borderId="3" xfId="0" applyFont="1" applyBorder="1" applyAlignment="1" applyProtection="1">
      <alignment horizontal="center"/>
      <protection/>
    </xf>
    <xf numFmtId="180" fontId="0" fillId="0" borderId="1" xfId="0" applyNumberFormat="1" applyFont="1" applyFill="1" applyBorder="1" applyAlignment="1">
      <alignment horizontal="center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center"/>
      <protection/>
    </xf>
    <xf numFmtId="180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184" fontId="0" fillId="0" borderId="0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180" fontId="0" fillId="0" borderId="6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3" borderId="8" xfId="0" applyFont="1" applyFill="1" applyBorder="1" applyAlignment="1">
      <alignment horizontal="left"/>
    </xf>
    <xf numFmtId="0" fontId="0" fillId="3" borderId="5" xfId="0" applyFont="1" applyFill="1" applyBorder="1" applyAlignment="1">
      <alignment/>
    </xf>
    <xf numFmtId="0" fontId="0" fillId="3" borderId="5" xfId="0" applyFont="1" applyFill="1" applyBorder="1" applyAlignment="1" applyProtection="1">
      <alignment/>
      <protection locked="0"/>
    </xf>
    <xf numFmtId="0" fontId="0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>
      <alignment horizontal="center"/>
    </xf>
    <xf numFmtId="21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0" xfId="0" applyFont="1" applyFill="1" applyBorder="1" applyAlignment="1" applyProtection="1">
      <alignment/>
      <protection locked="0"/>
    </xf>
    <xf numFmtId="0" fontId="0" fillId="0" borderId="9" xfId="0" applyFont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0" fillId="0" borderId="1" xfId="0" applyFont="1" applyFill="1" applyBorder="1" applyAlignment="1" applyProtection="1">
      <alignment/>
      <protection/>
    </xf>
    <xf numFmtId="184" fontId="0" fillId="0" borderId="11" xfId="0" applyNumberFormat="1" applyFont="1" applyFill="1" applyBorder="1" applyAlignment="1" applyProtection="1">
      <alignment horizontal="center"/>
      <protection locked="0"/>
    </xf>
    <xf numFmtId="184" fontId="0" fillId="0" borderId="12" xfId="0" applyNumberFormat="1" applyFont="1" applyFill="1" applyBorder="1" applyAlignment="1" applyProtection="1">
      <alignment horizontal="center"/>
      <protection locked="0"/>
    </xf>
    <xf numFmtId="184" fontId="0" fillId="0" borderId="3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4" fillId="0" borderId="1" xfId="0" applyFont="1" applyFill="1" applyBorder="1" applyAlignment="1" applyProtection="1">
      <alignment/>
      <protection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7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6" xfId="0" applyFont="1" applyFill="1" applyBorder="1" applyAlignment="1" applyProtection="1">
      <alignment horizontal="center"/>
      <protection/>
    </xf>
    <xf numFmtId="193" fontId="0" fillId="0" borderId="1" xfId="0" applyNumberFormat="1" applyFont="1" applyFill="1" applyBorder="1" applyAlignment="1">
      <alignment horizontal="center"/>
    </xf>
    <xf numFmtId="193" fontId="0" fillId="0" borderId="15" xfId="0" applyNumberFormat="1" applyFont="1" applyFill="1" applyBorder="1" applyAlignment="1">
      <alignment horizontal="center"/>
    </xf>
    <xf numFmtId="193" fontId="0" fillId="0" borderId="10" xfId="0" applyNumberFormat="1" applyFont="1" applyFill="1" applyBorder="1" applyAlignment="1">
      <alignment horizontal="center"/>
    </xf>
    <xf numFmtId="193" fontId="0" fillId="0" borderId="6" xfId="0" applyNumberFormat="1" applyFont="1" applyFill="1" applyBorder="1" applyAlignment="1">
      <alignment horizontal="center"/>
    </xf>
    <xf numFmtId="193" fontId="0" fillId="0" borderId="1" xfId="0" applyNumberFormat="1" applyFont="1" applyFill="1" applyBorder="1" applyAlignment="1">
      <alignment horizontal="center"/>
    </xf>
    <xf numFmtId="193" fontId="0" fillId="0" borderId="0" xfId="0" applyNumberFormat="1" applyFont="1" applyFill="1" applyBorder="1" applyAlignment="1">
      <alignment horizontal="center"/>
    </xf>
    <xf numFmtId="193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4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 applyProtection="1">
      <alignment horizontal="center"/>
      <protection/>
    </xf>
    <xf numFmtId="0" fontId="0" fillId="4" borderId="0" xfId="0" applyFont="1" applyFill="1" applyBorder="1" applyAlignment="1">
      <alignment horizontal="left"/>
    </xf>
    <xf numFmtId="193" fontId="0" fillId="0" borderId="1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horizontal="center"/>
      <protection locked="0"/>
    </xf>
    <xf numFmtId="195" fontId="0" fillId="5" borderId="0" xfId="0" applyNumberFormat="1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195" fontId="0" fillId="6" borderId="1" xfId="0" applyNumberFormat="1" applyFont="1" applyFill="1" applyBorder="1" applyAlignment="1">
      <alignment horizontal="center"/>
    </xf>
    <xf numFmtId="195" fontId="0" fillId="5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left"/>
    </xf>
    <xf numFmtId="0" fontId="0" fillId="0" borderId="1" xfId="21" applyFont="1" applyFill="1" applyBorder="1" applyAlignment="1">
      <alignment horizontal="left" vertical="center"/>
      <protection/>
    </xf>
    <xf numFmtId="0" fontId="0" fillId="0" borderId="1" xfId="21" applyFont="1" applyFill="1" applyBorder="1" applyAlignment="1">
      <alignment vertical="center"/>
      <protection/>
    </xf>
    <xf numFmtId="193" fontId="0" fillId="3" borderId="1" xfId="0" applyNumberFormat="1" applyFont="1" applyFill="1" applyBorder="1" applyAlignment="1">
      <alignment horizontal="center" vertical="center"/>
    </xf>
    <xf numFmtId="190" fontId="0" fillId="3" borderId="1" xfId="0" applyNumberFormat="1" applyFont="1" applyFill="1" applyBorder="1" applyAlignment="1">
      <alignment horizontal="center" vertical="center"/>
    </xf>
    <xf numFmtId="190" fontId="0" fillId="0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80" fontId="0" fillId="0" borderId="8" xfId="0" applyNumberFormat="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180" fontId="0" fillId="0" borderId="9" xfId="0" applyNumberFormat="1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left"/>
      <protection locked="0"/>
    </xf>
    <xf numFmtId="180" fontId="0" fillId="0" borderId="7" xfId="0" applyNumberFormat="1" applyFont="1" applyFill="1" applyBorder="1" applyAlignment="1" applyProtection="1">
      <alignment horizontal="left"/>
      <protection locked="0"/>
    </xf>
    <xf numFmtId="180" fontId="0" fillId="0" borderId="7" xfId="0" applyNumberFormat="1" applyFont="1" applyFill="1" applyBorder="1" applyAlignment="1">
      <alignment horizontal="center"/>
    </xf>
    <xf numFmtId="180" fontId="0" fillId="0" borderId="9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180" fontId="0" fillId="0" borderId="9" xfId="0" applyNumberFormat="1" applyFont="1" applyFill="1" applyBorder="1" applyAlignment="1">
      <alignment horizontal="center"/>
    </xf>
    <xf numFmtId="21" fontId="0" fillId="0" borderId="6" xfId="0" applyNumberFormat="1" applyFont="1" applyFill="1" applyBorder="1" applyAlignment="1">
      <alignment horizontal="center"/>
    </xf>
    <xf numFmtId="193" fontId="0" fillId="0" borderId="15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96" fontId="0" fillId="0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List 05110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8"/>
  <sheetViews>
    <sheetView workbookViewId="0" topLeftCell="A1">
      <selection activeCell="B18" sqref="B18"/>
    </sheetView>
  </sheetViews>
  <sheetFormatPr defaultColWidth="9.140625" defaultRowHeight="12"/>
  <cols>
    <col min="1" max="1" width="4.28125" style="80" customWidth="1"/>
    <col min="2" max="3" width="4.7109375" style="80" customWidth="1"/>
    <col min="4" max="16384" width="9.140625" style="80" customWidth="1"/>
  </cols>
  <sheetData>
    <row r="2" ht="12">
      <c r="B2" s="80" t="s">
        <v>55</v>
      </c>
    </row>
    <row r="3" s="24" customFormat="1" ht="12">
      <c r="C3" s="25" t="s">
        <v>56</v>
      </c>
    </row>
    <row r="4" s="24" customFormat="1" ht="12">
      <c r="C4" s="25" t="s">
        <v>42</v>
      </c>
    </row>
    <row r="5" s="24" customFormat="1" ht="12">
      <c r="C5" s="17" t="s">
        <v>44</v>
      </c>
    </row>
    <row r="6" s="24" customFormat="1" ht="12">
      <c r="C6" s="24" t="s">
        <v>57</v>
      </c>
    </row>
    <row r="7" s="24" customFormat="1" ht="12">
      <c r="C7" s="25" t="s">
        <v>43</v>
      </c>
    </row>
    <row r="9" ht="12">
      <c r="B9" s="80" t="s">
        <v>124</v>
      </c>
    </row>
    <row r="10" spans="3:4" ht="12">
      <c r="C10" s="81"/>
      <c r="D10" s="25" t="s">
        <v>58</v>
      </c>
    </row>
    <row r="11" spans="3:4" s="24" customFormat="1" ht="12">
      <c r="C11" s="92" t="s">
        <v>125</v>
      </c>
      <c r="D11" s="9"/>
    </row>
    <row r="12" spans="3:4" s="24" customFormat="1" ht="12">
      <c r="C12" s="25" t="s">
        <v>127</v>
      </c>
      <c r="D12" s="9"/>
    </row>
    <row r="13" spans="3:7" s="24" customFormat="1" ht="12">
      <c r="C13" s="17" t="s">
        <v>126</v>
      </c>
      <c r="D13" s="17"/>
      <c r="F13" s="82"/>
      <c r="G13" s="82"/>
    </row>
    <row r="14" s="24" customFormat="1" ht="12">
      <c r="C14" s="17" t="s">
        <v>128</v>
      </c>
    </row>
    <row r="15" s="24" customFormat="1" ht="12"/>
    <row r="16" ht="12">
      <c r="B16" s="80" t="s">
        <v>129</v>
      </c>
    </row>
    <row r="17" ht="12">
      <c r="B17" s="80" t="s">
        <v>131</v>
      </c>
    </row>
    <row r="18" ht="12">
      <c r="B18" s="80" t="s">
        <v>130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workbookViewId="0" topLeftCell="A70">
      <selection activeCell="B60" sqref="B60"/>
    </sheetView>
  </sheetViews>
  <sheetFormatPr defaultColWidth="9.140625" defaultRowHeight="12"/>
  <cols>
    <col min="1" max="1" width="6.8515625" style="2" customWidth="1"/>
    <col min="2" max="2" width="8.7109375" style="3" customWidth="1"/>
    <col min="3" max="3" width="21.140625" style="16" customWidth="1"/>
    <col min="4" max="4" width="21.140625" style="2" customWidth="1"/>
    <col min="5" max="5" width="6.421875" style="9" customWidth="1"/>
    <col min="6" max="6" width="7.28125" style="28" customWidth="1"/>
    <col min="7" max="8" width="7.28125" style="3" customWidth="1"/>
    <col min="9" max="16384" width="9.140625" style="2" customWidth="1"/>
  </cols>
  <sheetData>
    <row r="1" spans="2:8" s="17" customFormat="1" ht="12">
      <c r="B1" s="16"/>
      <c r="D1" s="9"/>
      <c r="E1" s="9"/>
      <c r="F1" s="28"/>
      <c r="G1" s="9"/>
      <c r="H1" s="9"/>
    </row>
    <row r="2" ht="12">
      <c r="C2" s="17"/>
    </row>
    <row r="3" spans="2:6" ht="12">
      <c r="B3" s="34" t="s">
        <v>132</v>
      </c>
      <c r="C3" s="35"/>
      <c r="D3" s="36"/>
      <c r="E3" s="19"/>
      <c r="F3" s="56"/>
    </row>
    <row r="4" spans="2:6" ht="12">
      <c r="B4" s="33"/>
      <c r="C4" s="43" t="s">
        <v>42</v>
      </c>
      <c r="D4" s="44"/>
      <c r="E4" s="20"/>
      <c r="F4" s="57"/>
    </row>
    <row r="5" spans="2:6" ht="12">
      <c r="B5" s="12"/>
      <c r="C5" s="59" t="s">
        <v>44</v>
      </c>
      <c r="D5" s="4"/>
      <c r="E5" s="20"/>
      <c r="F5" s="57"/>
    </row>
    <row r="6" spans="2:6" ht="12">
      <c r="B6" s="43" t="s">
        <v>43</v>
      </c>
      <c r="C6" s="59"/>
      <c r="E6" s="20"/>
      <c r="F6" s="57"/>
    </row>
    <row r="7" spans="2:6" ht="12">
      <c r="B7" s="43"/>
      <c r="C7" s="59"/>
      <c r="E7" s="20"/>
      <c r="F7" s="94"/>
    </row>
    <row r="8" spans="2:7" ht="12">
      <c r="B8" s="12"/>
      <c r="C8" s="2"/>
      <c r="F8" s="95"/>
      <c r="G8" s="25" t="s">
        <v>133</v>
      </c>
    </row>
    <row r="9" spans="2:7" ht="12">
      <c r="B9" s="45"/>
      <c r="C9" s="46"/>
      <c r="D9" s="13"/>
      <c r="E9" s="21"/>
      <c r="F9" s="96"/>
      <c r="G9" s="17" t="s">
        <v>134</v>
      </c>
    </row>
    <row r="10" spans="2:6" ht="12">
      <c r="B10" s="47"/>
      <c r="C10" s="48"/>
      <c r="D10" s="11"/>
      <c r="E10" s="22"/>
      <c r="F10" s="58"/>
    </row>
    <row r="11" spans="2:6" ht="12">
      <c r="B11" s="50" t="s">
        <v>135</v>
      </c>
      <c r="C11" s="51" t="s">
        <v>3</v>
      </c>
      <c r="D11" s="50" t="s">
        <v>136</v>
      </c>
      <c r="E11" s="52" t="s">
        <v>30</v>
      </c>
      <c r="F11" s="58" t="s">
        <v>137</v>
      </c>
    </row>
    <row r="12" spans="2:6" ht="12">
      <c r="B12" s="50"/>
      <c r="C12" s="84"/>
      <c r="D12" s="84"/>
      <c r="E12" s="49"/>
      <c r="F12" s="97"/>
    </row>
    <row r="13" spans="1:6" ht="12">
      <c r="A13" s="17"/>
      <c r="B13" s="106">
        <v>1</v>
      </c>
      <c r="C13" s="84" t="s">
        <v>184</v>
      </c>
      <c r="D13" s="84" t="s">
        <v>186</v>
      </c>
      <c r="E13" s="49" t="s">
        <v>185</v>
      </c>
      <c r="F13" s="97">
        <v>0.861</v>
      </c>
    </row>
    <row r="14" spans="1:6" ht="12">
      <c r="A14" s="17"/>
      <c r="B14" s="51">
        <v>3</v>
      </c>
      <c r="C14" s="84" t="s">
        <v>59</v>
      </c>
      <c r="D14" s="84" t="s">
        <v>60</v>
      </c>
      <c r="E14" s="49" t="s">
        <v>188</v>
      </c>
      <c r="F14" s="97">
        <v>0.797</v>
      </c>
    </row>
    <row r="15" spans="2:6" ht="12">
      <c r="B15" s="49">
        <v>11</v>
      </c>
      <c r="C15" s="48" t="s">
        <v>138</v>
      </c>
      <c r="D15" s="48"/>
      <c r="E15" s="49" t="s">
        <v>139</v>
      </c>
      <c r="F15" s="97">
        <v>0.85</v>
      </c>
    </row>
    <row r="16" spans="2:6" ht="12">
      <c r="B16" s="83">
        <v>44</v>
      </c>
      <c r="C16" s="84" t="s">
        <v>61</v>
      </c>
      <c r="D16" s="86" t="s">
        <v>62</v>
      </c>
      <c r="E16" s="49" t="s">
        <v>188</v>
      </c>
      <c r="F16" s="97">
        <v>0.85</v>
      </c>
    </row>
    <row r="17" spans="1:6" ht="12">
      <c r="A17" s="17"/>
      <c r="B17" s="49">
        <v>68</v>
      </c>
      <c r="C17" s="48" t="s">
        <v>142</v>
      </c>
      <c r="D17" s="48" t="s">
        <v>143</v>
      </c>
      <c r="E17" s="49" t="s">
        <v>188</v>
      </c>
      <c r="F17" s="98">
        <v>1.035</v>
      </c>
    </row>
    <row r="18" spans="1:6" ht="12">
      <c r="A18" s="17"/>
      <c r="B18" s="49">
        <v>164</v>
      </c>
      <c r="C18" s="48" t="s">
        <v>35</v>
      </c>
      <c r="D18" s="27" t="s">
        <v>36</v>
      </c>
      <c r="E18" s="49" t="s">
        <v>141</v>
      </c>
      <c r="F18" s="97">
        <v>0.844</v>
      </c>
    </row>
    <row r="19" spans="1:6" ht="12">
      <c r="A19" s="17"/>
      <c r="B19" s="83">
        <v>241</v>
      </c>
      <c r="C19" s="89" t="s">
        <v>63</v>
      </c>
      <c r="D19" s="90" t="s">
        <v>64</v>
      </c>
      <c r="E19" s="49" t="s">
        <v>188</v>
      </c>
      <c r="F19" s="97">
        <v>0.971</v>
      </c>
    </row>
    <row r="20" spans="2:6" ht="12">
      <c r="B20" s="108">
        <v>258</v>
      </c>
      <c r="C20" s="89" t="s">
        <v>187</v>
      </c>
      <c r="D20" s="27" t="s">
        <v>1</v>
      </c>
      <c r="E20" s="49" t="s">
        <v>141</v>
      </c>
      <c r="F20" s="97">
        <v>0.817</v>
      </c>
    </row>
    <row r="21" spans="2:6" ht="12">
      <c r="B21" s="49">
        <v>375</v>
      </c>
      <c r="C21" s="48" t="s">
        <v>146</v>
      </c>
      <c r="D21" s="27" t="s">
        <v>37</v>
      </c>
      <c r="E21" s="49" t="s">
        <v>141</v>
      </c>
      <c r="F21" s="97">
        <v>0.828</v>
      </c>
    </row>
    <row r="22" spans="1:6" ht="12">
      <c r="A22" s="17"/>
      <c r="B22" s="83">
        <v>1190</v>
      </c>
      <c r="C22" s="99" t="s">
        <v>147</v>
      </c>
      <c r="D22" s="99" t="s">
        <v>148</v>
      </c>
      <c r="E22" s="49"/>
      <c r="F22" s="98">
        <v>0.876</v>
      </c>
    </row>
    <row r="23" spans="1:6" ht="12">
      <c r="A23" s="17"/>
      <c r="B23" s="83">
        <v>2177</v>
      </c>
      <c r="C23" s="86" t="s">
        <v>65</v>
      </c>
      <c r="D23" s="90" t="s">
        <v>66</v>
      </c>
      <c r="E23" s="49" t="s">
        <v>188</v>
      </c>
      <c r="F23" s="97">
        <v>0.708</v>
      </c>
    </row>
    <row r="24" spans="2:6" ht="12">
      <c r="B24" s="83">
        <v>2477</v>
      </c>
      <c r="C24" s="84" t="s">
        <v>67</v>
      </c>
      <c r="D24" s="84" t="s">
        <v>68</v>
      </c>
      <c r="E24" s="49" t="s">
        <v>188</v>
      </c>
      <c r="F24" s="98">
        <v>1.186</v>
      </c>
    </row>
    <row r="25" spans="2:6" ht="12">
      <c r="B25" s="83">
        <v>2500</v>
      </c>
      <c r="C25" s="86" t="s">
        <v>69</v>
      </c>
      <c r="D25" s="86" t="s">
        <v>70</v>
      </c>
      <c r="E25" s="49" t="s">
        <v>188</v>
      </c>
      <c r="F25" s="98">
        <v>0.956</v>
      </c>
    </row>
    <row r="26" spans="1:6" ht="12">
      <c r="A26" s="17"/>
      <c r="B26" s="49">
        <v>3173</v>
      </c>
      <c r="C26" s="53" t="s">
        <v>23</v>
      </c>
      <c r="D26" s="48" t="s">
        <v>14</v>
      </c>
      <c r="E26" s="49" t="s">
        <v>149</v>
      </c>
      <c r="F26" s="97">
        <v>1.017</v>
      </c>
    </row>
    <row r="27" spans="2:6" ht="12">
      <c r="B27" s="83">
        <v>3525</v>
      </c>
      <c r="C27" s="100" t="s">
        <v>150</v>
      </c>
      <c r="D27" s="101" t="s">
        <v>151</v>
      </c>
      <c r="E27" s="49"/>
      <c r="F27" s="98">
        <v>1.039</v>
      </c>
    </row>
    <row r="28" spans="2:6" ht="12">
      <c r="B28" s="49">
        <v>3687</v>
      </c>
      <c r="C28" s="48" t="s">
        <v>152</v>
      </c>
      <c r="D28" s="27" t="s">
        <v>153</v>
      </c>
      <c r="E28" s="49" t="s">
        <v>149</v>
      </c>
      <c r="F28" s="97">
        <v>0.93</v>
      </c>
    </row>
    <row r="29" spans="1:6" ht="12">
      <c r="A29" s="17"/>
      <c r="B29" s="83">
        <v>3689</v>
      </c>
      <c r="C29" s="86" t="s">
        <v>71</v>
      </c>
      <c r="D29" s="90" t="s">
        <v>72</v>
      </c>
      <c r="E29" s="49" t="s">
        <v>188</v>
      </c>
      <c r="F29" s="97">
        <v>0.904</v>
      </c>
    </row>
    <row r="30" spans="1:6" ht="12">
      <c r="A30" s="17"/>
      <c r="B30" s="83">
        <v>3765</v>
      </c>
      <c r="C30" s="84" t="s">
        <v>154</v>
      </c>
      <c r="D30" s="86" t="s">
        <v>155</v>
      </c>
      <c r="E30" s="49"/>
      <c r="F30" s="98">
        <v>1.25</v>
      </c>
    </row>
    <row r="31" spans="1:6" ht="12">
      <c r="A31" s="17"/>
      <c r="B31" s="83">
        <v>4004</v>
      </c>
      <c r="C31" s="86" t="s">
        <v>73</v>
      </c>
      <c r="D31" s="86" t="s">
        <v>74</v>
      </c>
      <c r="E31" s="49" t="s">
        <v>188</v>
      </c>
      <c r="F31" s="98">
        <v>1.067</v>
      </c>
    </row>
    <row r="32" spans="1:6" ht="12">
      <c r="A32" s="17"/>
      <c r="B32" s="49">
        <v>4023</v>
      </c>
      <c r="C32" s="87" t="s">
        <v>75</v>
      </c>
      <c r="D32" s="27" t="s">
        <v>76</v>
      </c>
      <c r="E32" s="49" t="s">
        <v>188</v>
      </c>
      <c r="F32" s="97">
        <v>1.028</v>
      </c>
    </row>
    <row r="33" spans="2:6" ht="12">
      <c r="B33" s="83">
        <v>4135</v>
      </c>
      <c r="C33" s="86" t="s">
        <v>77</v>
      </c>
      <c r="D33" s="90" t="s">
        <v>5</v>
      </c>
      <c r="E33" s="49" t="s">
        <v>188</v>
      </c>
      <c r="F33" s="97">
        <v>1.037</v>
      </c>
    </row>
    <row r="34" spans="1:6" ht="12">
      <c r="A34" s="17"/>
      <c r="B34" s="49">
        <v>4136</v>
      </c>
      <c r="C34" s="88" t="s">
        <v>156</v>
      </c>
      <c r="D34" s="88" t="s">
        <v>157</v>
      </c>
      <c r="E34" s="49" t="s">
        <v>188</v>
      </c>
      <c r="F34" s="97">
        <v>0.965</v>
      </c>
    </row>
    <row r="35" spans="2:6" ht="12">
      <c r="B35" s="49">
        <v>4418</v>
      </c>
      <c r="C35" s="48" t="s">
        <v>158</v>
      </c>
      <c r="D35" s="27" t="s">
        <v>2</v>
      </c>
      <c r="E35" s="49" t="s">
        <v>141</v>
      </c>
      <c r="F35" s="97">
        <v>0.844</v>
      </c>
    </row>
    <row r="36" spans="1:6" ht="12">
      <c r="A36" s="17"/>
      <c r="B36" s="83">
        <v>4506</v>
      </c>
      <c r="C36" s="84" t="s">
        <v>159</v>
      </c>
      <c r="D36" s="102" t="s">
        <v>160</v>
      </c>
      <c r="E36" s="49"/>
      <c r="F36" s="98">
        <v>1.153</v>
      </c>
    </row>
    <row r="37" spans="1:6" ht="12">
      <c r="A37" s="17"/>
      <c r="B37" s="49">
        <v>4621</v>
      </c>
      <c r="C37" s="48" t="s">
        <v>161</v>
      </c>
      <c r="D37" s="48" t="s">
        <v>162</v>
      </c>
      <c r="E37" s="49" t="s">
        <v>139</v>
      </c>
      <c r="F37" s="97">
        <v>0.912</v>
      </c>
    </row>
    <row r="38" spans="2:6" ht="12">
      <c r="B38" s="49">
        <v>4639</v>
      </c>
      <c r="C38" s="48" t="s">
        <v>24</v>
      </c>
      <c r="D38" s="27" t="s">
        <v>4</v>
      </c>
      <c r="E38" s="49" t="s">
        <v>149</v>
      </c>
      <c r="F38" s="97">
        <v>0.95</v>
      </c>
    </row>
    <row r="39" spans="2:6" ht="12">
      <c r="B39" s="83">
        <v>4677</v>
      </c>
      <c r="C39" s="48" t="s">
        <v>78</v>
      </c>
      <c r="D39" s="86" t="s">
        <v>4</v>
      </c>
      <c r="E39" s="49" t="s">
        <v>188</v>
      </c>
      <c r="F39" s="97">
        <v>0.95</v>
      </c>
    </row>
    <row r="40" spans="2:6" ht="12">
      <c r="B40" s="83">
        <v>4710</v>
      </c>
      <c r="C40" s="86" t="s">
        <v>79</v>
      </c>
      <c r="D40" s="86" t="s">
        <v>80</v>
      </c>
      <c r="E40" s="49" t="s">
        <v>188</v>
      </c>
      <c r="F40" s="97">
        <v>0.888</v>
      </c>
    </row>
    <row r="41" spans="1:6" ht="12">
      <c r="A41" s="17"/>
      <c r="B41" s="83">
        <v>4712</v>
      </c>
      <c r="C41" s="86" t="s">
        <v>81</v>
      </c>
      <c r="D41" s="86" t="s">
        <v>80</v>
      </c>
      <c r="E41" s="49" t="s">
        <v>188</v>
      </c>
      <c r="F41" s="97">
        <v>0.888</v>
      </c>
    </row>
    <row r="42" spans="1:6" ht="12">
      <c r="A42" s="17"/>
      <c r="B42" s="49">
        <v>4750</v>
      </c>
      <c r="C42" s="53" t="s">
        <v>38</v>
      </c>
      <c r="D42" s="27" t="s">
        <v>39</v>
      </c>
      <c r="E42" s="49" t="s">
        <v>139</v>
      </c>
      <c r="F42" s="97">
        <v>0.996</v>
      </c>
    </row>
    <row r="43" spans="2:6" ht="12">
      <c r="B43" s="49">
        <v>4774</v>
      </c>
      <c r="C43" s="48" t="s">
        <v>163</v>
      </c>
      <c r="D43" s="48" t="s">
        <v>164</v>
      </c>
      <c r="E43" s="49" t="s">
        <v>149</v>
      </c>
      <c r="F43" s="98">
        <v>1.012</v>
      </c>
    </row>
    <row r="44" spans="1:6" ht="12">
      <c r="A44" s="17"/>
      <c r="B44" s="83">
        <v>4794</v>
      </c>
      <c r="C44" s="86" t="s">
        <v>82</v>
      </c>
      <c r="D44" s="90" t="s">
        <v>83</v>
      </c>
      <c r="E44" s="49" t="s">
        <v>188</v>
      </c>
      <c r="F44" s="97">
        <v>0.85</v>
      </c>
    </row>
    <row r="45" spans="2:6" ht="12">
      <c r="B45" s="103">
        <v>4825</v>
      </c>
      <c r="C45" s="84" t="s">
        <v>84</v>
      </c>
      <c r="D45" s="86" t="s">
        <v>80</v>
      </c>
      <c r="E45" s="49" t="s">
        <v>188</v>
      </c>
      <c r="F45" s="97">
        <v>0.888</v>
      </c>
    </row>
    <row r="46" spans="1:6" ht="12">
      <c r="A46" s="17"/>
      <c r="B46" s="104">
        <v>4825.1</v>
      </c>
      <c r="C46" s="84" t="s">
        <v>84</v>
      </c>
      <c r="D46" s="86" t="s">
        <v>80</v>
      </c>
      <c r="E46" s="49" t="s">
        <v>188</v>
      </c>
      <c r="F46" s="98">
        <v>0.889</v>
      </c>
    </row>
    <row r="47" spans="1:6" ht="12">
      <c r="A47" s="17"/>
      <c r="B47" s="105">
        <v>4825.2</v>
      </c>
      <c r="C47" s="48" t="s">
        <v>21</v>
      </c>
      <c r="D47" s="48" t="s">
        <v>22</v>
      </c>
      <c r="E47" s="49" t="s">
        <v>149</v>
      </c>
      <c r="F47" s="97">
        <v>0.914</v>
      </c>
    </row>
    <row r="48" spans="2:6" ht="12">
      <c r="B48" s="49">
        <v>4832</v>
      </c>
      <c r="C48" s="48" t="s">
        <v>18</v>
      </c>
      <c r="D48" s="27" t="s">
        <v>19</v>
      </c>
      <c r="E48" s="49" t="s">
        <v>149</v>
      </c>
      <c r="F48" s="97">
        <v>0.98</v>
      </c>
    </row>
    <row r="49" spans="1:6" ht="12">
      <c r="A49" s="17"/>
      <c r="B49" s="91">
        <v>4932</v>
      </c>
      <c r="C49" s="55" t="s">
        <v>16</v>
      </c>
      <c r="D49" s="55" t="s">
        <v>15</v>
      </c>
      <c r="E49" s="49" t="s">
        <v>149</v>
      </c>
      <c r="F49" s="97">
        <v>0.992</v>
      </c>
    </row>
    <row r="50" spans="1:6" ht="12">
      <c r="A50" s="17"/>
      <c r="B50" s="83">
        <v>5015</v>
      </c>
      <c r="C50" s="86" t="s">
        <v>85</v>
      </c>
      <c r="D50" s="86" t="s">
        <v>86</v>
      </c>
      <c r="E50" s="49" t="s">
        <v>188</v>
      </c>
      <c r="F50" s="97">
        <v>1.037</v>
      </c>
    </row>
    <row r="51" spans="2:6" ht="12">
      <c r="B51" s="49">
        <v>5016</v>
      </c>
      <c r="C51" s="87" t="s">
        <v>87</v>
      </c>
      <c r="D51" s="27" t="s">
        <v>80</v>
      </c>
      <c r="E51" s="49" t="s">
        <v>188</v>
      </c>
      <c r="F51" s="97">
        <v>0.888</v>
      </c>
    </row>
    <row r="52" spans="1:6" ht="12">
      <c r="A52" s="17"/>
      <c r="B52" s="83">
        <v>5018</v>
      </c>
      <c r="C52" s="86" t="s">
        <v>88</v>
      </c>
      <c r="D52" s="90" t="s">
        <v>80</v>
      </c>
      <c r="E52" s="49" t="s">
        <v>188</v>
      </c>
      <c r="F52" s="97">
        <v>0.888</v>
      </c>
    </row>
    <row r="53" spans="1:6" ht="12">
      <c r="A53" s="17"/>
      <c r="B53" s="49">
        <v>5055</v>
      </c>
      <c r="C53" s="48" t="s">
        <v>165</v>
      </c>
      <c r="D53" s="48" t="s">
        <v>5</v>
      </c>
      <c r="E53" s="49"/>
      <c r="F53" s="98">
        <v>1.044</v>
      </c>
    </row>
    <row r="54" spans="2:6" ht="12">
      <c r="B54" s="83">
        <v>5084</v>
      </c>
      <c r="C54" s="86" t="s">
        <v>89</v>
      </c>
      <c r="D54" s="86" t="s">
        <v>80</v>
      </c>
      <c r="E54" s="49" t="s">
        <v>188</v>
      </c>
      <c r="F54" s="97">
        <v>0.888</v>
      </c>
    </row>
    <row r="55" spans="1:6" ht="12">
      <c r="A55" s="17"/>
      <c r="B55" s="83">
        <v>5157</v>
      </c>
      <c r="C55" s="100" t="s">
        <v>166</v>
      </c>
      <c r="D55" s="99" t="s">
        <v>167</v>
      </c>
      <c r="E55" s="49"/>
      <c r="F55" s="98">
        <v>0.998</v>
      </c>
    </row>
    <row r="56" spans="1:6" ht="12">
      <c r="A56" s="17"/>
      <c r="B56" s="49">
        <v>5248</v>
      </c>
      <c r="C56" s="48" t="s">
        <v>90</v>
      </c>
      <c r="D56" s="27" t="s">
        <v>91</v>
      </c>
      <c r="E56" s="49" t="s">
        <v>188</v>
      </c>
      <c r="F56" s="97">
        <v>0.951</v>
      </c>
    </row>
    <row r="57" spans="1:6" ht="12">
      <c r="A57" s="17"/>
      <c r="B57" s="83">
        <v>5253</v>
      </c>
      <c r="C57" s="86" t="s">
        <v>92</v>
      </c>
      <c r="D57" s="90" t="s">
        <v>76</v>
      </c>
      <c r="E57" s="49" t="s">
        <v>188</v>
      </c>
      <c r="F57" s="97">
        <v>1.028</v>
      </c>
    </row>
    <row r="58" spans="1:6" ht="12">
      <c r="A58" s="17"/>
      <c r="B58" s="49">
        <v>5404</v>
      </c>
      <c r="C58" s="48" t="s">
        <v>20</v>
      </c>
      <c r="D58" s="27" t="s">
        <v>168</v>
      </c>
      <c r="E58" s="49" t="s">
        <v>149</v>
      </c>
      <c r="F58" s="97">
        <v>0.988</v>
      </c>
    </row>
    <row r="59" spans="1:6" ht="12">
      <c r="A59" s="17"/>
      <c r="B59" s="83">
        <v>5412</v>
      </c>
      <c r="C59" s="100" t="s">
        <v>169</v>
      </c>
      <c r="D59" s="100" t="s">
        <v>170</v>
      </c>
      <c r="E59" s="49"/>
      <c r="F59" s="98">
        <v>0.977</v>
      </c>
    </row>
    <row r="60" spans="1:6" ht="12">
      <c r="A60" s="17"/>
      <c r="B60" s="49">
        <v>5426</v>
      </c>
      <c r="C60" s="48" t="s">
        <v>171</v>
      </c>
      <c r="D60" s="27" t="s">
        <v>172</v>
      </c>
      <c r="E60" s="49" t="s">
        <v>141</v>
      </c>
      <c r="F60" s="97">
        <v>0.822</v>
      </c>
    </row>
    <row r="61" spans="1:6" ht="12">
      <c r="A61" s="17"/>
      <c r="B61" s="83">
        <v>5503</v>
      </c>
      <c r="C61" s="86" t="s">
        <v>93</v>
      </c>
      <c r="D61" s="86" t="s">
        <v>94</v>
      </c>
      <c r="E61" s="49" t="s">
        <v>188</v>
      </c>
      <c r="F61" s="97">
        <v>1.139</v>
      </c>
    </row>
    <row r="62" spans="1:6" ht="12">
      <c r="A62" s="17"/>
      <c r="B62" s="83">
        <v>5516</v>
      </c>
      <c r="C62" s="84" t="s">
        <v>95</v>
      </c>
      <c r="D62" s="85" t="s">
        <v>96</v>
      </c>
      <c r="E62" s="49" t="s">
        <v>188</v>
      </c>
      <c r="F62" s="97">
        <v>0.937</v>
      </c>
    </row>
    <row r="63" spans="2:6" ht="12">
      <c r="B63" s="83">
        <v>5527</v>
      </c>
      <c r="C63" s="86" t="s">
        <v>97</v>
      </c>
      <c r="D63" s="90" t="s">
        <v>98</v>
      </c>
      <c r="E63" s="49" t="s">
        <v>188</v>
      </c>
      <c r="F63" s="97">
        <v>1.003</v>
      </c>
    </row>
    <row r="64" spans="2:6" ht="12">
      <c r="B64" s="49">
        <v>5550</v>
      </c>
      <c r="C64" s="48" t="s">
        <v>17</v>
      </c>
      <c r="D64" s="55" t="s">
        <v>15</v>
      </c>
      <c r="E64" s="49" t="s">
        <v>149</v>
      </c>
      <c r="F64" s="97">
        <v>0.99</v>
      </c>
    </row>
    <row r="65" spans="1:6" ht="12">
      <c r="A65" s="17"/>
      <c r="B65" s="83">
        <v>5785</v>
      </c>
      <c r="C65" s="86" t="s">
        <v>99</v>
      </c>
      <c r="D65" s="100" t="s">
        <v>173</v>
      </c>
      <c r="E65" s="49" t="s">
        <v>188</v>
      </c>
      <c r="F65" s="98">
        <v>1.124</v>
      </c>
    </row>
    <row r="66" spans="2:6" ht="12">
      <c r="B66" s="49">
        <v>5791</v>
      </c>
      <c r="C66" s="48" t="s">
        <v>12</v>
      </c>
      <c r="D66" s="48" t="s">
        <v>14</v>
      </c>
      <c r="E66" s="49" t="s">
        <v>149</v>
      </c>
      <c r="F66" s="98">
        <v>1.016</v>
      </c>
    </row>
    <row r="67" spans="1:6" ht="12">
      <c r="A67" s="17"/>
      <c r="B67" s="49">
        <v>5830</v>
      </c>
      <c r="C67" s="48" t="s">
        <v>174</v>
      </c>
      <c r="D67" s="48" t="s">
        <v>175</v>
      </c>
      <c r="E67" s="49" t="s">
        <v>188</v>
      </c>
      <c r="F67" s="98">
        <v>1.04</v>
      </c>
    </row>
    <row r="68" spans="1:6" ht="12">
      <c r="A68" s="17"/>
      <c r="B68" s="49">
        <v>5841</v>
      </c>
      <c r="C68" s="48" t="s">
        <v>100</v>
      </c>
      <c r="D68" s="86" t="s">
        <v>14</v>
      </c>
      <c r="E68" s="49" t="s">
        <v>188</v>
      </c>
      <c r="F68" s="98">
        <v>1.014</v>
      </c>
    </row>
    <row r="69" spans="2:6" ht="12">
      <c r="B69" s="49">
        <v>5865</v>
      </c>
      <c r="C69" s="48" t="s">
        <v>101</v>
      </c>
      <c r="D69" s="48" t="s">
        <v>74</v>
      </c>
      <c r="E69" s="49" t="s">
        <v>188</v>
      </c>
      <c r="F69" s="97">
        <v>1.069</v>
      </c>
    </row>
    <row r="70" spans="2:6" ht="12">
      <c r="B70" s="83">
        <v>5870</v>
      </c>
      <c r="C70" s="84" t="s">
        <v>102</v>
      </c>
      <c r="D70" s="84" t="s">
        <v>103</v>
      </c>
      <c r="E70" s="49"/>
      <c r="F70" s="98">
        <v>1.071</v>
      </c>
    </row>
    <row r="71" spans="1:7" ht="12">
      <c r="A71" s="17"/>
      <c r="B71" s="49">
        <v>5920</v>
      </c>
      <c r="C71" s="48" t="s">
        <v>104</v>
      </c>
      <c r="D71" s="27" t="s">
        <v>105</v>
      </c>
      <c r="E71" s="49" t="s">
        <v>188</v>
      </c>
      <c r="F71" s="97">
        <v>0.844</v>
      </c>
      <c r="G71" s="3">
        <v>1.07</v>
      </c>
    </row>
    <row r="72" spans="1:6" ht="12">
      <c r="A72" s="17"/>
      <c r="B72" s="49">
        <v>5933</v>
      </c>
      <c r="C72" s="48" t="s">
        <v>13</v>
      </c>
      <c r="D72" s="48" t="s">
        <v>14</v>
      </c>
      <c r="E72" s="49" t="s">
        <v>149</v>
      </c>
      <c r="F72" s="98">
        <v>1.015</v>
      </c>
    </row>
    <row r="73" spans="2:6" ht="12">
      <c r="B73" s="83">
        <v>6066</v>
      </c>
      <c r="C73" s="86" t="s">
        <v>106</v>
      </c>
      <c r="D73" s="86" t="s">
        <v>107</v>
      </c>
      <c r="E73" s="49" t="s">
        <v>188</v>
      </c>
      <c r="F73" s="97">
        <v>0.98</v>
      </c>
    </row>
    <row r="74" spans="2:6" ht="12">
      <c r="B74" s="83">
        <v>6155</v>
      </c>
      <c r="C74" s="86" t="s">
        <v>108</v>
      </c>
      <c r="D74" s="86" t="s">
        <v>109</v>
      </c>
      <c r="E74" s="49" t="s">
        <v>188</v>
      </c>
      <c r="F74" s="98">
        <v>1.022</v>
      </c>
    </row>
    <row r="75" spans="1:6" ht="12">
      <c r="A75" s="17"/>
      <c r="B75" s="83">
        <v>6229</v>
      </c>
      <c r="C75" s="84" t="s">
        <v>110</v>
      </c>
      <c r="D75" s="85" t="s">
        <v>111</v>
      </c>
      <c r="E75" s="49" t="s">
        <v>188</v>
      </c>
      <c r="F75" s="97">
        <v>0.936</v>
      </c>
    </row>
    <row r="76" spans="2:6" ht="12">
      <c r="B76" s="49">
        <v>6287</v>
      </c>
      <c r="C76" s="87" t="s">
        <v>112</v>
      </c>
      <c r="D76" s="27" t="s">
        <v>113</v>
      </c>
      <c r="E76" s="49" t="s">
        <v>188</v>
      </c>
      <c r="F76" s="97">
        <v>0.951</v>
      </c>
    </row>
    <row r="77" spans="2:6" ht="12">
      <c r="B77" s="83">
        <v>6288</v>
      </c>
      <c r="C77" s="86" t="s">
        <v>114</v>
      </c>
      <c r="D77" s="86" t="s">
        <v>115</v>
      </c>
      <c r="E77" s="49" t="s">
        <v>188</v>
      </c>
      <c r="F77" s="97">
        <v>1.159</v>
      </c>
    </row>
    <row r="78" spans="1:6" ht="12">
      <c r="A78" s="17"/>
      <c r="B78" s="83">
        <v>6308</v>
      </c>
      <c r="C78" s="86" t="s">
        <v>116</v>
      </c>
      <c r="D78" s="86" t="s">
        <v>117</v>
      </c>
      <c r="E78" s="49" t="s">
        <v>188</v>
      </c>
      <c r="F78" s="98">
        <v>1.283</v>
      </c>
    </row>
    <row r="79" spans="2:6" ht="12">
      <c r="B79" s="83">
        <v>6311</v>
      </c>
      <c r="C79" s="86" t="s">
        <v>118</v>
      </c>
      <c r="D79" s="86" t="s">
        <v>119</v>
      </c>
      <c r="E79" s="49" t="s">
        <v>188</v>
      </c>
      <c r="F79" s="97">
        <v>0.944</v>
      </c>
    </row>
    <row r="80" spans="2:6" ht="12">
      <c r="B80" s="83">
        <v>6318</v>
      </c>
      <c r="C80" s="100" t="s">
        <v>176</v>
      </c>
      <c r="D80" s="100" t="s">
        <v>177</v>
      </c>
      <c r="E80" s="49"/>
      <c r="F80" s="98">
        <v>1.027</v>
      </c>
    </row>
    <row r="81" spans="2:6" ht="12">
      <c r="B81" s="83">
        <v>6377</v>
      </c>
      <c r="C81" s="100" t="s">
        <v>178</v>
      </c>
      <c r="D81" s="100" t="s">
        <v>179</v>
      </c>
      <c r="E81" s="49"/>
      <c r="F81" s="98">
        <v>1.024</v>
      </c>
    </row>
    <row r="82" spans="2:6" ht="12">
      <c r="B82" s="83">
        <v>6379</v>
      </c>
      <c r="C82" s="86" t="s">
        <v>180</v>
      </c>
      <c r="D82" s="86" t="s">
        <v>181</v>
      </c>
      <c r="E82" s="49" t="s">
        <v>188</v>
      </c>
      <c r="F82" s="97">
        <v>1.046</v>
      </c>
    </row>
    <row r="83" spans="2:6" ht="12">
      <c r="B83" s="83">
        <v>6423</v>
      </c>
      <c r="C83" s="86" t="s">
        <v>120</v>
      </c>
      <c r="D83" s="86" t="s">
        <v>121</v>
      </c>
      <c r="E83" s="49" t="s">
        <v>188</v>
      </c>
      <c r="F83" s="97">
        <v>0.844</v>
      </c>
    </row>
    <row r="84" spans="2:6" ht="12">
      <c r="B84" s="83">
        <v>6482</v>
      </c>
      <c r="C84" s="84" t="s">
        <v>182</v>
      </c>
      <c r="D84" s="84" t="s">
        <v>183</v>
      </c>
      <c r="E84" s="49"/>
      <c r="F84" s="98">
        <v>0.935</v>
      </c>
    </row>
    <row r="85" spans="2:6" ht="12">
      <c r="B85" s="107">
        <v>6496</v>
      </c>
      <c r="C85" s="48" t="s">
        <v>140</v>
      </c>
      <c r="D85" s="27" t="s">
        <v>1</v>
      </c>
      <c r="E85" s="49" t="s">
        <v>141</v>
      </c>
      <c r="F85" s="97">
        <v>0.817</v>
      </c>
    </row>
    <row r="86" spans="1:6" ht="12">
      <c r="A86" s="17"/>
      <c r="B86" s="107">
        <v>6499</v>
      </c>
      <c r="C86" s="48" t="s">
        <v>144</v>
      </c>
      <c r="D86" s="27" t="s">
        <v>145</v>
      </c>
      <c r="E86" s="49" t="s">
        <v>141</v>
      </c>
      <c r="F86" s="97">
        <v>0.885</v>
      </c>
    </row>
    <row r="87" spans="2:6" ht="12">
      <c r="B87" s="49">
        <v>7717</v>
      </c>
      <c r="C87" s="53" t="s">
        <v>122</v>
      </c>
      <c r="D87" s="27" t="s">
        <v>123</v>
      </c>
      <c r="E87" s="49" t="s">
        <v>188</v>
      </c>
      <c r="F87" s="97">
        <v>0.867</v>
      </c>
    </row>
    <row r="88" spans="2:3" ht="12">
      <c r="B88" s="9"/>
      <c r="C88" s="54"/>
    </row>
    <row r="89" ht="12">
      <c r="B89" s="9"/>
    </row>
    <row r="90" ht="12">
      <c r="B90" s="9"/>
    </row>
    <row r="91" ht="12">
      <c r="B91" s="9"/>
    </row>
    <row r="92" ht="12">
      <c r="B92" s="9"/>
    </row>
    <row r="93" ht="12">
      <c r="B93" s="9"/>
    </row>
    <row r="94" ht="12">
      <c r="B94" s="9"/>
    </row>
    <row r="95" ht="12">
      <c r="B95" s="9"/>
    </row>
    <row r="96" ht="12">
      <c r="B96" s="9"/>
    </row>
    <row r="97" ht="12">
      <c r="B97" s="9"/>
    </row>
    <row r="98" ht="12">
      <c r="B98" s="9"/>
    </row>
    <row r="99" ht="12">
      <c r="B99" s="9"/>
    </row>
    <row r="100" ht="12">
      <c r="B100" s="9"/>
    </row>
    <row r="101" ht="12">
      <c r="B101" s="9"/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17"/>
  <sheetViews>
    <sheetView workbookViewId="0" topLeftCell="A1">
      <selection activeCell="A1" sqref="A1:IV16384"/>
    </sheetView>
  </sheetViews>
  <sheetFormatPr defaultColWidth="9.140625" defaultRowHeight="12"/>
  <cols>
    <col min="1" max="1" width="3.8515625" style="6" customWidth="1"/>
    <col min="2" max="2" width="9.00390625" style="7" customWidth="1"/>
    <col min="3" max="3" width="11.421875" style="7" customWidth="1"/>
    <col min="4" max="4" width="6.57421875" style="79" customWidth="1"/>
    <col min="5" max="5" width="21.140625" style="5" customWidth="1"/>
    <col min="6" max="6" width="21.140625" style="6" customWidth="1"/>
    <col min="7" max="8" width="7.7109375" style="7" customWidth="1"/>
    <col min="9" max="9" width="9.7109375" style="7" customWidth="1"/>
    <col min="10" max="10" width="5.7109375" style="8" customWidth="1"/>
    <col min="11" max="12" width="9.7109375" style="7" customWidth="1"/>
    <col min="13" max="13" width="5.7109375" style="7" customWidth="1"/>
    <col min="14" max="14" width="7.28125" style="7" customWidth="1"/>
    <col min="15" max="16384" width="9.140625" style="6" customWidth="1"/>
  </cols>
  <sheetData>
    <row r="1" spans="2:19" s="17" customFormat="1" ht="15" customHeight="1">
      <c r="B1" s="9"/>
      <c r="C1" s="9"/>
      <c r="D1" s="78"/>
      <c r="F1" s="9"/>
      <c r="G1" s="9"/>
      <c r="H1" s="9"/>
      <c r="I1" s="16"/>
      <c r="J1" s="9"/>
      <c r="K1" s="9"/>
      <c r="L1" s="9"/>
      <c r="M1" s="9"/>
      <c r="N1" s="9"/>
      <c r="O1" s="9"/>
      <c r="R1" s="9"/>
      <c r="S1" s="9"/>
    </row>
    <row r="2" spans="2:19" s="17" customFormat="1" ht="12" hidden="1">
      <c r="B2" s="9"/>
      <c r="C2" s="9"/>
      <c r="D2" s="78"/>
      <c r="F2" s="9"/>
      <c r="G2" s="9"/>
      <c r="H2" s="9"/>
      <c r="I2" s="16"/>
      <c r="J2" s="9"/>
      <c r="K2" s="9"/>
      <c r="L2" s="9"/>
      <c r="M2" s="9"/>
      <c r="N2" s="9"/>
      <c r="O2" s="9"/>
      <c r="P2" s="25"/>
      <c r="R2" s="9"/>
      <c r="S2" s="9"/>
    </row>
    <row r="3" spans="2:19" s="17" customFormat="1" ht="119.25" customHeight="1">
      <c r="B3" s="9"/>
      <c r="C3" s="9"/>
      <c r="D3" s="93" t="s">
        <v>41</v>
      </c>
      <c r="E3" s="125" t="s">
        <v>195</v>
      </c>
      <c r="F3" s="126"/>
      <c r="G3" s="126"/>
      <c r="H3" s="126"/>
      <c r="I3" s="126"/>
      <c r="J3" s="126"/>
      <c r="K3" s="126"/>
      <c r="L3" s="126"/>
      <c r="M3" s="126"/>
      <c r="N3" s="109"/>
      <c r="O3" s="9"/>
      <c r="P3" s="25"/>
      <c r="R3" s="9"/>
      <c r="S3" s="9"/>
    </row>
    <row r="4" spans="2:14" s="17" customFormat="1" ht="12">
      <c r="B4" s="9"/>
      <c r="C4" s="9"/>
      <c r="D4" s="78"/>
      <c r="G4" s="9"/>
      <c r="H4" s="9"/>
      <c r="I4" s="9"/>
      <c r="J4" s="10"/>
      <c r="K4" s="9"/>
      <c r="L4" s="9"/>
      <c r="M4" s="9"/>
      <c r="N4" s="9"/>
    </row>
    <row r="5" spans="2:16" s="17" customFormat="1" ht="12">
      <c r="B5" s="9"/>
      <c r="C5" s="25"/>
      <c r="D5" s="74" t="s">
        <v>6</v>
      </c>
      <c r="E5" s="110"/>
      <c r="F5" s="111" t="s">
        <v>194</v>
      </c>
      <c r="G5" s="19"/>
      <c r="H5" s="37"/>
      <c r="I5" s="18"/>
      <c r="J5" s="18"/>
      <c r="K5" s="18"/>
      <c r="L5" s="18"/>
      <c r="M5" s="63"/>
      <c r="N5" s="9"/>
      <c r="O5" s="17" t="s">
        <v>45</v>
      </c>
      <c r="P5" s="17" t="s">
        <v>52</v>
      </c>
    </row>
    <row r="6" spans="2:16" s="17" customFormat="1" ht="12">
      <c r="B6" s="9"/>
      <c r="C6" s="25"/>
      <c r="D6" s="75"/>
      <c r="E6" s="112"/>
      <c r="F6" s="113"/>
      <c r="G6" s="62"/>
      <c r="H6" s="40"/>
      <c r="I6" s="64"/>
      <c r="J6" s="64"/>
      <c r="K6" s="64"/>
      <c r="L6" s="64"/>
      <c r="M6" s="65"/>
      <c r="N6" s="9"/>
      <c r="P6" s="17" t="s">
        <v>46</v>
      </c>
    </row>
    <row r="7" spans="4:16" s="17" customFormat="1" ht="12">
      <c r="D7" s="73" t="s">
        <v>7</v>
      </c>
      <c r="E7" s="114" t="s">
        <v>193</v>
      </c>
      <c r="F7" s="15"/>
      <c r="G7" s="39"/>
      <c r="H7" s="38"/>
      <c r="I7" s="66"/>
      <c r="J7" s="66"/>
      <c r="K7" s="66"/>
      <c r="L7" s="66"/>
      <c r="M7" s="67"/>
      <c r="N7" s="9"/>
      <c r="P7" s="17" t="s">
        <v>47</v>
      </c>
    </row>
    <row r="8" spans="4:16" s="17" customFormat="1" ht="12">
      <c r="D8" s="75" t="s">
        <v>8</v>
      </c>
      <c r="E8" s="115"/>
      <c r="F8" s="105">
        <v>2</v>
      </c>
      <c r="G8" s="15" t="s">
        <v>25</v>
      </c>
      <c r="H8" s="38"/>
      <c r="I8" s="66"/>
      <c r="J8" s="66"/>
      <c r="K8" s="66"/>
      <c r="L8" s="66"/>
      <c r="M8" s="67"/>
      <c r="N8" s="9"/>
      <c r="P8" s="17" t="s">
        <v>53</v>
      </c>
    </row>
    <row r="9" spans="2:16" s="17" customFormat="1" ht="12">
      <c r="B9" s="25"/>
      <c r="C9" s="9"/>
      <c r="D9" s="73" t="s">
        <v>9</v>
      </c>
      <c r="E9" s="116"/>
      <c r="F9" s="117" t="s">
        <v>40</v>
      </c>
      <c r="G9" s="68"/>
      <c r="H9" s="38"/>
      <c r="I9" s="66"/>
      <c r="J9" s="66"/>
      <c r="K9" s="66"/>
      <c r="L9" s="66"/>
      <c r="M9" s="67"/>
      <c r="N9" s="9"/>
      <c r="O9" s="17">
        <v>19</v>
      </c>
      <c r="P9" s="17" t="s">
        <v>48</v>
      </c>
    </row>
    <row r="10" spans="2:19" ht="12">
      <c r="B10" s="42"/>
      <c r="D10" s="76" t="s">
        <v>26</v>
      </c>
      <c r="E10" s="118"/>
      <c r="F10" s="119">
        <v>0.4583333333333333</v>
      </c>
      <c r="G10" s="32"/>
      <c r="H10" s="69"/>
      <c r="I10" s="70"/>
      <c r="J10" s="70"/>
      <c r="K10" s="70"/>
      <c r="L10" s="70"/>
      <c r="M10" s="71"/>
      <c r="O10" s="17">
        <v>39</v>
      </c>
      <c r="P10" s="17" t="s">
        <v>49</v>
      </c>
      <c r="Q10" s="17"/>
      <c r="R10" s="17"/>
      <c r="S10" s="17"/>
    </row>
    <row r="11" spans="2:19" ht="12">
      <c r="B11" s="60"/>
      <c r="D11" s="77"/>
      <c r="E11" s="1"/>
      <c r="F11" s="61"/>
      <c r="G11" s="72"/>
      <c r="H11" s="26"/>
      <c r="I11" s="30"/>
      <c r="J11" s="31"/>
      <c r="K11" s="30" t="s">
        <v>34</v>
      </c>
      <c r="L11" s="30" t="s">
        <v>33</v>
      </c>
      <c r="M11" s="30"/>
      <c r="O11" s="17">
        <v>23</v>
      </c>
      <c r="P11" s="17" t="s">
        <v>50</v>
      </c>
      <c r="Q11" s="17"/>
      <c r="R11" s="17"/>
      <c r="S11" s="17"/>
    </row>
    <row r="12" spans="2:19" ht="12">
      <c r="B12" s="120" t="s">
        <v>27</v>
      </c>
      <c r="C12" s="32" t="s">
        <v>10</v>
      </c>
      <c r="D12" s="77" t="s">
        <v>27</v>
      </c>
      <c r="E12" s="29" t="s">
        <v>3</v>
      </c>
      <c r="F12" s="30" t="s">
        <v>28</v>
      </c>
      <c r="G12" s="30" t="s">
        <v>30</v>
      </c>
      <c r="H12" s="26" t="s">
        <v>0</v>
      </c>
      <c r="I12" s="121" t="s">
        <v>10</v>
      </c>
      <c r="J12" s="14" t="s">
        <v>11</v>
      </c>
      <c r="K12" s="121" t="s">
        <v>31</v>
      </c>
      <c r="L12" s="121" t="s">
        <v>32</v>
      </c>
      <c r="M12" s="30" t="s">
        <v>29</v>
      </c>
      <c r="O12" s="17">
        <v>31</v>
      </c>
      <c r="P12" s="17" t="s">
        <v>51</v>
      </c>
      <c r="Q12" s="17"/>
      <c r="R12" s="17"/>
      <c r="S12" s="17"/>
    </row>
    <row r="13" spans="2:19" ht="12">
      <c r="B13" s="7">
        <v>6496</v>
      </c>
      <c r="C13" s="122">
        <v>0.5039351851851852</v>
      </c>
      <c r="D13" s="77">
        <f>B13</f>
        <v>6496</v>
      </c>
      <c r="E13" s="1" t="str">
        <f>LOOKUP($B13,'台帳MRC'!$B$13:$C$93)</f>
        <v>Hope</v>
      </c>
      <c r="F13" s="124" t="str">
        <f>LOOKUP($B13,'台帳MRC'!$B$13:$D$93)</f>
        <v>YAM21C</v>
      </c>
      <c r="G13" s="121" t="str">
        <f>LOOKUP($B13,'台帳MRC'!$B$13:$E$93)</f>
        <v>SCR</v>
      </c>
      <c r="H13" s="121">
        <f>LOOKUP($B13,'台帳MRC'!$B$13:$F$93)</f>
        <v>0.817</v>
      </c>
      <c r="I13" s="41">
        <f>C13</f>
        <v>0.5039351851851852</v>
      </c>
      <c r="J13" s="14">
        <f>RANK(I13,$C$13:$C$17,1)</f>
        <v>1</v>
      </c>
      <c r="K13" s="41">
        <f>I13-F$10</f>
        <v>0.04560185185185189</v>
      </c>
      <c r="L13" s="41">
        <f>K13*H13</f>
        <v>0.03725671296296299</v>
      </c>
      <c r="M13" s="23">
        <f>RANK(L13,$L$13:$L$17,1)</f>
        <v>1</v>
      </c>
      <c r="O13" s="17">
        <v>7</v>
      </c>
      <c r="P13" s="17" t="s">
        <v>54</v>
      </c>
      <c r="Q13" s="17"/>
      <c r="R13" s="17"/>
      <c r="S13" s="17"/>
    </row>
    <row r="14" spans="2:13" ht="12">
      <c r="B14" s="9">
        <v>5426</v>
      </c>
      <c r="C14" s="122">
        <v>0.5046180555555556</v>
      </c>
      <c r="D14" s="77">
        <f>B14</f>
        <v>5426</v>
      </c>
      <c r="E14" s="89" t="str">
        <f>LOOKUP($B14,'台帳MRC'!$B$13:$C$93)</f>
        <v>AYA</v>
      </c>
      <c r="F14" s="89" t="str">
        <f>LOOKUP($B14,'台帳MRC'!$B$13:$D$93)</f>
        <v>YAM21S</v>
      </c>
      <c r="G14" s="123" t="str">
        <f>LOOKUP($B14,'台帳MRC'!$B$13:$E$93)</f>
        <v>SCR</v>
      </c>
      <c r="H14" s="123">
        <f>LOOKUP($B14,'台帳MRC'!$B$13:$F$93)</f>
        <v>0.822</v>
      </c>
      <c r="I14" s="41">
        <f>C14</f>
        <v>0.5046180555555556</v>
      </c>
      <c r="J14" s="23">
        <f>RANK(I14,$C$13:$C$17,1)</f>
        <v>2</v>
      </c>
      <c r="K14" s="41">
        <f>I14-F$10</f>
        <v>0.046284722222222296</v>
      </c>
      <c r="L14" s="41">
        <f>K14*H14</f>
        <v>0.038046041666666724</v>
      </c>
      <c r="M14" s="23">
        <f>RANK(L14,$L$13:$L$17,1)</f>
        <v>2</v>
      </c>
    </row>
    <row r="15" spans="2:13" ht="12">
      <c r="B15" s="9">
        <v>258</v>
      </c>
      <c r="C15" s="122">
        <v>0.5105439814814815</v>
      </c>
      <c r="D15" s="77">
        <f>B15</f>
        <v>258</v>
      </c>
      <c r="E15" s="89" t="str">
        <f>LOOKUP($B15,'台帳MRC'!$B$13:$C$93)</f>
        <v>SexyYou Jr</v>
      </c>
      <c r="F15" s="89" t="str">
        <f>LOOKUP($B15,'台帳MRC'!$B$13:$D$93)</f>
        <v>YAM21C</v>
      </c>
      <c r="G15" s="123" t="str">
        <f>LOOKUP($B15,'台帳MRC'!$B$13:$E$93)</f>
        <v>SCR</v>
      </c>
      <c r="H15" s="123">
        <f>LOOKUP($B15,'台帳MRC'!$B$13:$F$93)</f>
        <v>0.817</v>
      </c>
      <c r="I15" s="41">
        <f>C15</f>
        <v>0.5105439814814815</v>
      </c>
      <c r="J15" s="23">
        <f>RANK(I15,$C$13:$C$17,1)</f>
        <v>5</v>
      </c>
      <c r="K15" s="41">
        <f>I15-F$10</f>
        <v>0.05221064814814819</v>
      </c>
      <c r="L15" s="41">
        <f>K15*H15</f>
        <v>0.042656099537037064</v>
      </c>
      <c r="M15" s="23">
        <f>RANK(L15,$L$13:$L$17,1)</f>
        <v>3</v>
      </c>
    </row>
    <row r="16" spans="2:13" ht="12">
      <c r="B16" s="9">
        <v>4418</v>
      </c>
      <c r="C16" s="122">
        <v>0.5097800925925926</v>
      </c>
      <c r="D16" s="77">
        <f>B16</f>
        <v>4418</v>
      </c>
      <c r="E16" s="89" t="str">
        <f>LOOKUP($B16,'台帳MRC'!$B$13:$C$93)</f>
        <v>HoneyBee</v>
      </c>
      <c r="F16" s="89" t="str">
        <f>LOOKUP($B16,'台帳MRC'!$B$13:$D$93)</f>
        <v>YAM23</v>
      </c>
      <c r="G16" s="123" t="str">
        <f>LOOKUP($B16,'台帳MRC'!$B$13:$E$93)</f>
        <v>SCR</v>
      </c>
      <c r="H16" s="123">
        <f>LOOKUP($B16,'台帳MRC'!$B$13:$F$93)</f>
        <v>0.844</v>
      </c>
      <c r="I16" s="41">
        <f>C16</f>
        <v>0.5097800925925926</v>
      </c>
      <c r="J16" s="23">
        <f>RANK(I16,$C$13:$C$17,1)</f>
        <v>4</v>
      </c>
      <c r="K16" s="41">
        <f>I16-F$10</f>
        <v>0.05144675925925929</v>
      </c>
      <c r="L16" s="41">
        <f>K16*H16</f>
        <v>0.043421064814814836</v>
      </c>
      <c r="M16" s="23">
        <f>RANK(L16,$L$13:$L$17,1)</f>
        <v>4</v>
      </c>
    </row>
    <row r="17" spans="2:13" ht="12">
      <c r="B17" s="9">
        <v>1</v>
      </c>
      <c r="C17" s="122">
        <v>0.5087962962962963</v>
      </c>
      <c r="D17" s="77">
        <f>B17</f>
        <v>1</v>
      </c>
      <c r="E17" s="89" t="str">
        <f>LOOKUP($B17,'台帳MRC'!$B$13:$C$93)</f>
        <v>HAYABUSA</v>
      </c>
      <c r="F17" s="89" t="str">
        <f>LOOKUP($B17,'台帳MRC'!$B$13:$D$93)</f>
        <v>Far727</v>
      </c>
      <c r="G17" s="123" t="str">
        <f>LOOKUP($B17,'台帳MRC'!$B$13:$E$93)</f>
        <v>SCR</v>
      </c>
      <c r="H17" s="123">
        <f>LOOKUP($B17,'台帳MRC'!$B$13:$F$93)</f>
        <v>0.861</v>
      </c>
      <c r="I17" s="41">
        <f>C17</f>
        <v>0.5087962962962963</v>
      </c>
      <c r="J17" s="23">
        <f>RANK(I17,$C$13:$C$17,1)</f>
        <v>3</v>
      </c>
      <c r="K17" s="41">
        <f>I17-F$10</f>
        <v>0.05046296296296299</v>
      </c>
      <c r="L17" s="41">
        <f>K17*H17</f>
        <v>0.04344861111111113</v>
      </c>
      <c r="M17" s="23">
        <f>RANK(L17,$L$13:$L$17,1)</f>
        <v>5</v>
      </c>
    </row>
  </sheetData>
  <mergeCells count="1">
    <mergeCell ref="E3:M3"/>
  </mergeCells>
  <dataValidations count="3">
    <dataValidation allowBlank="1" showInputMessage="1" showErrorMessage="1" imeMode="off" sqref="G8"/>
    <dataValidation allowBlank="1" showInputMessage="1" showErrorMessage="1" imeMode="on" sqref="F5:F7"/>
    <dataValidation errorStyle="warning" type="list" allowBlank="1" showInputMessage="1" showErrorMessage="1" promptTitle="風速" prompt="▼をクリックして風速を選択してください" errorTitle="直接入力せず選択してください" error="直接入力せず選択してください&#10;" sqref="F9">
      <formula1>"5m以下,5～9m,9m以上"</formula1>
    </dataValidation>
  </dataValidations>
  <printOptions horizontalCentered="1"/>
  <pageMargins left="0.3937007874015748" right="0.1968503937007874" top="0.3937007874015748" bottom="0.3937007874015748" header="0.5118110236220472" footer="0.5118110236220472"/>
  <pageSetup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7"/>
  <sheetViews>
    <sheetView tabSelected="1" workbookViewId="0" topLeftCell="A1">
      <selection activeCell="L4" sqref="L4"/>
    </sheetView>
  </sheetViews>
  <sheetFormatPr defaultColWidth="9.140625" defaultRowHeight="12"/>
  <cols>
    <col min="1" max="1" width="3.8515625" style="6" customWidth="1"/>
    <col min="2" max="2" width="6.57421875" style="79" customWidth="1"/>
    <col min="3" max="3" width="21.140625" style="5" customWidth="1"/>
    <col min="4" max="4" width="21.140625" style="6" customWidth="1"/>
    <col min="5" max="6" width="7.7109375" style="7" customWidth="1"/>
    <col min="7" max="7" width="9.7109375" style="7" customWidth="1"/>
    <col min="8" max="8" width="5.7109375" style="8" customWidth="1"/>
    <col min="9" max="10" width="9.7109375" style="7" customWidth="1"/>
    <col min="11" max="11" width="5.7109375" style="7" customWidth="1"/>
    <col min="12" max="12" width="7.28125" style="7" customWidth="1"/>
    <col min="13" max="16384" width="9.140625" style="6" customWidth="1"/>
  </cols>
  <sheetData>
    <row r="1" spans="2:12" s="17" customFormat="1" ht="15" customHeight="1">
      <c r="B1" s="78"/>
      <c r="D1" s="9"/>
      <c r="E1" s="9"/>
      <c r="F1" s="9"/>
      <c r="G1" s="16"/>
      <c r="H1" s="9"/>
      <c r="I1" s="9"/>
      <c r="J1" s="9"/>
      <c r="K1" s="9"/>
      <c r="L1" s="9"/>
    </row>
    <row r="2" spans="2:12" s="17" customFormat="1" ht="12" hidden="1">
      <c r="B2" s="78"/>
      <c r="D2" s="9"/>
      <c r="E2" s="9"/>
      <c r="F2" s="9"/>
      <c r="G2" s="16"/>
      <c r="H2" s="9"/>
      <c r="I2" s="9"/>
      <c r="J2" s="9"/>
      <c r="K2" s="9"/>
      <c r="L2" s="9"/>
    </row>
    <row r="3" spans="2:12" s="17" customFormat="1" ht="119.25" customHeight="1">
      <c r="B3" s="93" t="s">
        <v>41</v>
      </c>
      <c r="C3" s="125" t="s">
        <v>195</v>
      </c>
      <c r="D3" s="126"/>
      <c r="E3" s="126"/>
      <c r="F3" s="126"/>
      <c r="G3" s="126"/>
      <c r="H3" s="126"/>
      <c r="I3" s="126"/>
      <c r="J3" s="126"/>
      <c r="K3" s="126"/>
      <c r="L3" s="109"/>
    </row>
    <row r="4" spans="2:12" s="17" customFormat="1" ht="12">
      <c r="B4" s="78"/>
      <c r="E4" s="9"/>
      <c r="F4" s="9"/>
      <c r="G4" s="9"/>
      <c r="H4" s="10"/>
      <c r="I4" s="9"/>
      <c r="J4" s="9"/>
      <c r="K4" s="9"/>
      <c r="L4" s="9"/>
    </row>
    <row r="5" spans="2:12" s="17" customFormat="1" ht="12">
      <c r="B5" s="74" t="s">
        <v>6</v>
      </c>
      <c r="C5" s="110"/>
      <c r="D5" s="111" t="s">
        <v>194</v>
      </c>
      <c r="E5" s="19"/>
      <c r="F5" s="37"/>
      <c r="G5" s="18"/>
      <c r="H5" s="18"/>
      <c r="I5" s="18"/>
      <c r="J5" s="18"/>
      <c r="K5" s="63"/>
      <c r="L5" s="9"/>
    </row>
    <row r="6" spans="2:12" s="17" customFormat="1" ht="12">
      <c r="B6" s="75"/>
      <c r="C6" s="112"/>
      <c r="D6" s="113"/>
      <c r="E6" s="62"/>
      <c r="F6" s="40"/>
      <c r="G6" s="64"/>
      <c r="H6" s="64"/>
      <c r="I6" s="64"/>
      <c r="J6" s="64"/>
      <c r="K6" s="65"/>
      <c r="L6" s="9"/>
    </row>
    <row r="7" spans="2:12" s="17" customFormat="1" ht="12">
      <c r="B7" s="73" t="s">
        <v>7</v>
      </c>
      <c r="C7" s="114" t="s">
        <v>193</v>
      </c>
      <c r="D7" s="15"/>
      <c r="E7" s="39"/>
      <c r="F7" s="38"/>
      <c r="G7" s="66"/>
      <c r="H7" s="66"/>
      <c r="I7" s="66"/>
      <c r="J7" s="66"/>
      <c r="K7" s="67"/>
      <c r="L7" s="9"/>
    </row>
    <row r="8" spans="2:12" s="17" customFormat="1" ht="12">
      <c r="B8" s="75" t="s">
        <v>8</v>
      </c>
      <c r="C8" s="115"/>
      <c r="D8" s="105">
        <v>2</v>
      </c>
      <c r="E8" s="15" t="s">
        <v>25</v>
      </c>
      <c r="F8" s="38"/>
      <c r="G8" s="66"/>
      <c r="H8" s="66"/>
      <c r="I8" s="66"/>
      <c r="J8" s="66"/>
      <c r="K8" s="67"/>
      <c r="L8" s="9"/>
    </row>
    <row r="9" spans="2:12" s="17" customFormat="1" ht="12">
      <c r="B9" s="73" t="s">
        <v>9</v>
      </c>
      <c r="C9" s="116"/>
      <c r="D9" s="117" t="s">
        <v>40</v>
      </c>
      <c r="E9" s="68"/>
      <c r="F9" s="38"/>
      <c r="G9" s="66"/>
      <c r="H9" s="66"/>
      <c r="I9" s="66"/>
      <c r="J9" s="66"/>
      <c r="K9" s="67"/>
      <c r="L9" s="9"/>
    </row>
    <row r="10" spans="2:11" ht="12">
      <c r="B10" s="76" t="s">
        <v>26</v>
      </c>
      <c r="C10" s="118"/>
      <c r="D10" s="119">
        <v>0.4583333333333333</v>
      </c>
      <c r="E10" s="32"/>
      <c r="F10" s="69"/>
      <c r="G10" s="70"/>
      <c r="H10" s="70"/>
      <c r="I10" s="70"/>
      <c r="J10" s="70"/>
      <c r="K10" s="71"/>
    </row>
    <row r="11" spans="2:11" ht="12">
      <c r="B11" s="77"/>
      <c r="C11" s="1"/>
      <c r="D11" s="61"/>
      <c r="E11" s="72"/>
      <c r="F11" s="26"/>
      <c r="G11" s="30"/>
      <c r="H11" s="31"/>
      <c r="I11" s="30" t="s">
        <v>34</v>
      </c>
      <c r="J11" s="30" t="s">
        <v>33</v>
      </c>
      <c r="K11" s="30"/>
    </row>
    <row r="12" spans="2:11" ht="12">
      <c r="B12" s="77" t="s">
        <v>27</v>
      </c>
      <c r="C12" s="29" t="s">
        <v>3</v>
      </c>
      <c r="D12" s="30" t="s">
        <v>28</v>
      </c>
      <c r="E12" s="30" t="s">
        <v>30</v>
      </c>
      <c r="F12" s="26" t="s">
        <v>0</v>
      </c>
      <c r="G12" s="121" t="s">
        <v>10</v>
      </c>
      <c r="H12" s="14" t="s">
        <v>11</v>
      </c>
      <c r="I12" s="121" t="s">
        <v>31</v>
      </c>
      <c r="J12" s="121" t="s">
        <v>32</v>
      </c>
      <c r="K12" s="30" t="s">
        <v>29</v>
      </c>
    </row>
    <row r="13" spans="2:11" ht="12">
      <c r="B13" s="77">
        <v>6496</v>
      </c>
      <c r="C13" s="1" t="s">
        <v>189</v>
      </c>
      <c r="D13" s="124" t="s">
        <v>1</v>
      </c>
      <c r="E13" s="121" t="s">
        <v>190</v>
      </c>
      <c r="F13" s="121">
        <v>0.817</v>
      </c>
      <c r="G13" s="41">
        <v>0.5039351851851852</v>
      </c>
      <c r="H13" s="14">
        <v>1</v>
      </c>
      <c r="I13" s="41">
        <v>0.04560185185185189</v>
      </c>
      <c r="J13" s="41">
        <v>0.03725671296296299</v>
      </c>
      <c r="K13" s="23">
        <v>1</v>
      </c>
    </row>
    <row r="14" spans="2:11" ht="12">
      <c r="B14" s="77">
        <v>5426</v>
      </c>
      <c r="C14" s="89" t="s">
        <v>196</v>
      </c>
      <c r="D14" s="89" t="s">
        <v>197</v>
      </c>
      <c r="E14" s="123" t="s">
        <v>190</v>
      </c>
      <c r="F14" s="123">
        <v>0.822</v>
      </c>
      <c r="G14" s="41">
        <v>0.5046180555555556</v>
      </c>
      <c r="H14" s="23">
        <v>2</v>
      </c>
      <c r="I14" s="41">
        <v>0.046284722222222296</v>
      </c>
      <c r="J14" s="41">
        <v>0.038046041666666724</v>
      </c>
      <c r="K14" s="23">
        <v>2</v>
      </c>
    </row>
    <row r="15" spans="2:11" ht="12">
      <c r="B15" s="77">
        <v>258</v>
      </c>
      <c r="C15" s="89" t="s">
        <v>198</v>
      </c>
      <c r="D15" s="89" t="s">
        <v>1</v>
      </c>
      <c r="E15" s="123" t="s">
        <v>190</v>
      </c>
      <c r="F15" s="123">
        <v>0.817</v>
      </c>
      <c r="G15" s="41">
        <v>0.5105439814814815</v>
      </c>
      <c r="H15" s="23">
        <v>5</v>
      </c>
      <c r="I15" s="41">
        <v>0.05221064814814819</v>
      </c>
      <c r="J15" s="41">
        <v>0.042656099537037064</v>
      </c>
      <c r="K15" s="23">
        <v>3</v>
      </c>
    </row>
    <row r="16" spans="2:11" ht="12">
      <c r="B16" s="77">
        <v>4418</v>
      </c>
      <c r="C16" s="89" t="s">
        <v>199</v>
      </c>
      <c r="D16" s="89" t="s">
        <v>2</v>
      </c>
      <c r="E16" s="123" t="s">
        <v>190</v>
      </c>
      <c r="F16" s="123">
        <v>0.844</v>
      </c>
      <c r="G16" s="41">
        <v>0.5097800925925926</v>
      </c>
      <c r="H16" s="23">
        <v>4</v>
      </c>
      <c r="I16" s="41">
        <v>0.05144675925925929</v>
      </c>
      <c r="J16" s="41">
        <v>0.043421064814814836</v>
      </c>
      <c r="K16" s="23">
        <v>4</v>
      </c>
    </row>
    <row r="17" spans="2:11" ht="12">
      <c r="B17" s="77">
        <v>1</v>
      </c>
      <c r="C17" s="89" t="s">
        <v>191</v>
      </c>
      <c r="D17" s="89" t="s">
        <v>192</v>
      </c>
      <c r="E17" s="123" t="s">
        <v>190</v>
      </c>
      <c r="F17" s="123">
        <v>0.861</v>
      </c>
      <c r="G17" s="41">
        <v>0.5087962962962963</v>
      </c>
      <c r="H17" s="23">
        <v>3</v>
      </c>
      <c r="I17" s="41">
        <v>0.05046296296296299</v>
      </c>
      <c r="J17" s="41">
        <v>0.04344861111111113</v>
      </c>
      <c r="K17" s="23">
        <v>5</v>
      </c>
    </row>
  </sheetData>
  <mergeCells count="1">
    <mergeCell ref="C3:K3"/>
  </mergeCells>
  <dataValidations count="3">
    <dataValidation errorStyle="warning" type="list" allowBlank="1" showInputMessage="1" showErrorMessage="1" promptTitle="風速" prompt="▼をクリックして風速を選択してください" errorTitle="直接入力せず選択してください" error="直接入力せず選択してください&#10;" sqref="D9">
      <formula1>"5m以下,5～9m,9m以上"</formula1>
    </dataValidation>
    <dataValidation allowBlank="1" showInputMessage="1" showErrorMessage="1" imeMode="on" sqref="D5:D7"/>
    <dataValidation allowBlank="1" showInputMessage="1" showErrorMessage="1" imeMode="off" sqref="E8"/>
  </dataValidation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"/>
  <cols>
    <col min="1" max="1" width="9.140625" style="6" customWidth="1"/>
    <col min="2" max="2" width="9.140625" style="79" customWidth="1"/>
    <col min="3" max="3" width="9.140625" style="5" customWidth="1"/>
    <col min="4" max="4" width="9.140625" style="6" customWidth="1"/>
    <col min="5" max="7" width="9.140625" style="7" customWidth="1"/>
    <col min="8" max="8" width="9.140625" style="8" customWidth="1"/>
    <col min="9" max="12" width="9.140625" style="7" customWidth="1"/>
    <col min="13" max="16384" width="9.140625" style="6" customWidth="1"/>
  </cols>
  <sheetData/>
  <printOptions/>
  <pageMargins left="0.75" right="0.75" top="1" bottom="1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家入</dc:creator>
  <cp:keywords/>
  <dc:description/>
  <cp:lastModifiedBy>CELAVIE</cp:lastModifiedBy>
  <cp:lastPrinted>2011-06-26T04:33:25Z</cp:lastPrinted>
  <dcterms:created xsi:type="dcterms:W3CDTF">2001-04-16T02:55:10Z</dcterms:created>
  <dcterms:modified xsi:type="dcterms:W3CDTF">2012-07-22T13:20:19Z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