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40" activeTab="5"/>
  </bookViews>
  <sheets>
    <sheet name="取り扱い" sheetId="1" r:id="rId1"/>
    <sheet name="台帳MRC" sheetId="2" r:id="rId2"/>
    <sheet name="ＭＲＣ検討" sheetId="3" r:id="rId3"/>
    <sheet name="第１レース" sheetId="4" r:id="rId4"/>
    <sheet name="第２レース" sheetId="5" r:id="rId5"/>
    <sheet name="プリント" sheetId="6" r:id="rId6"/>
    <sheet name="成績クラブ別" sheetId="7" r:id="rId7"/>
    <sheet name="ＬMＹＣ" sheetId="8" r:id="rId8"/>
    <sheet name="MCC" sheetId="9" r:id="rId9"/>
    <sheet name="東海ミドル" sheetId="10" r:id="rId10"/>
    <sheet name="2014.05.12" sheetId="11" r:id="rId11"/>
  </sheets>
  <definedNames>
    <definedName name="_xlnm._FilterDatabase" localSheetId="10" hidden="1">'2014.05.12'!$A$1:$P$1509</definedName>
    <definedName name="_xlnm.Print_Area" localSheetId="6">'成績クラブ別'!#REF!</definedName>
    <definedName name="_xlnm.Print_Area" localSheetId="3">'第１レース'!$D:$M</definedName>
    <definedName name="_xlnm.Print_Area" localSheetId="4">'第２レース'!$D:$T</definedName>
  </definedNames>
  <calcPr fullCalcOnLoad="1"/>
</workbook>
</file>

<file path=xl/comments3.xml><?xml version="1.0" encoding="utf-8"?>
<comments xmlns="http://schemas.openxmlformats.org/spreadsheetml/2006/main">
  <authors>
    <author>naka</author>
    <author>Nakamura2</author>
  </authors>
  <commentList>
    <comment ref="H14" authorId="0">
      <text>
        <r>
          <rPr>
            <b/>
            <sz val="9"/>
            <rFont val="ＭＳ Ｐゴシック"/>
            <family val="3"/>
          </rPr>
          <t>naka:</t>
        </r>
        <r>
          <rPr>
            <sz val="9"/>
            <rFont val="ＭＳ Ｐゴシック"/>
            <family val="3"/>
          </rPr>
          <t xml:space="preserve">
取得</t>
        </r>
      </text>
    </comment>
    <comment ref="H15" authorId="1">
      <text>
        <r>
          <rPr>
            <b/>
            <sz val="9"/>
            <rFont val="ＭＳ Ｐゴシック"/>
            <family val="3"/>
          </rPr>
          <t>Nakamura2:
０９更新</t>
        </r>
      </text>
    </comment>
    <comment ref="H18" authorId="1">
      <text>
        <r>
          <rPr>
            <b/>
            <sz val="9"/>
            <rFont val="ＭＳ Ｐゴシック"/>
            <family val="3"/>
          </rPr>
          <t>Nakamura2:</t>
        </r>
        <r>
          <rPr>
            <sz val="9"/>
            <rFont val="ＭＳ Ｐゴシック"/>
            <family val="3"/>
          </rPr>
          <t xml:space="preserve">
０９更新</t>
        </r>
      </text>
    </comment>
    <comment ref="H28" authorId="0">
      <text>
        <r>
          <rPr>
            <b/>
            <sz val="9"/>
            <rFont val="ＭＳ Ｐゴシック"/>
            <family val="3"/>
          </rPr>
          <t>naka:</t>
        </r>
        <r>
          <rPr>
            <sz val="9"/>
            <rFont val="ＭＳ Ｐゴシック"/>
            <family val="3"/>
          </rPr>
          <t xml:space="preserve">
取得</t>
        </r>
      </text>
    </comment>
    <comment ref="G83" authorId="1">
      <text>
        <r>
          <rPr>
            <b/>
            <sz val="9"/>
            <rFont val="ＭＳ Ｐゴシック"/>
            <family val="3"/>
          </rPr>
          <t>Nakamura2:</t>
        </r>
        <r>
          <rPr>
            <sz val="9"/>
            <rFont val="ＭＳ Ｐゴシック"/>
            <family val="3"/>
          </rPr>
          <t xml:space="preserve">
０９更新</t>
        </r>
      </text>
    </comment>
  </commentList>
</comments>
</file>

<file path=xl/comments4.xml><?xml version="1.0" encoding="utf-8"?>
<comments xmlns="http://schemas.openxmlformats.org/spreadsheetml/2006/main">
  <authors>
    <author>Nakamura2</author>
  </authors>
  <commentList>
    <comment ref="M29" authorId="0">
      <text>
        <r>
          <rPr>
            <b/>
            <sz val="9"/>
            <rFont val="ＭＳ Ｐゴシック"/>
            <family val="3"/>
          </rPr>
          <t>不要な行を削除すれば計算される
ＤＮＳ等は修正時間、得点の
手修正が必要</t>
        </r>
      </text>
    </comment>
  </commentList>
</comments>
</file>

<file path=xl/comments5.xml><?xml version="1.0" encoding="utf-8"?>
<comments xmlns="http://schemas.openxmlformats.org/spreadsheetml/2006/main">
  <authors>
    <author>Nakamura2</author>
  </authors>
  <commentList>
    <comment ref="T29" authorId="0">
      <text>
        <r>
          <rPr>
            <b/>
            <sz val="9"/>
            <rFont val="ＭＳ Ｐゴシック"/>
            <family val="3"/>
          </rPr>
          <t>不要の行を削除すれば計算される
ＤＮＳ等は修正時間、得点の
手修正が必要
総合同得点は順位の修正要</t>
        </r>
      </text>
    </comment>
    <comment ref="F29" authorId="0">
      <text>
        <r>
          <rPr>
            <b/>
            <sz val="9"/>
            <rFont val="ＭＳ Ｐゴシック"/>
            <family val="3"/>
          </rPr>
          <t>第１レースの
不要分の行を削除すれば
計算され表示されます</t>
        </r>
      </text>
    </comment>
  </commentList>
</comments>
</file>

<file path=xl/comments6.xml><?xml version="1.0" encoding="utf-8"?>
<comments xmlns="http://schemas.openxmlformats.org/spreadsheetml/2006/main">
  <authors>
    <author>Nakamura2</author>
  </authors>
  <commentList>
    <comment ref="D14" authorId="0">
      <text>
        <r>
          <rPr>
            <b/>
            <sz val="9"/>
            <rFont val="ＭＳ Ｐゴシック"/>
            <family val="3"/>
          </rPr>
          <t>第１レースの
不要分の行を削除すれば
計算され表示されます</t>
        </r>
      </text>
    </comment>
    <comment ref="R14" authorId="0">
      <text>
        <r>
          <rPr>
            <b/>
            <sz val="9"/>
            <rFont val="ＭＳ Ｐゴシック"/>
            <family val="3"/>
          </rPr>
          <t>不要の行を削除すれば計算される
ＤＮＳ等は修正時間、得点の
手修正が必要
総合同得点は順位の修正要</t>
        </r>
      </text>
    </comment>
    <comment ref="D39" authorId="0">
      <text>
        <r>
          <rPr>
            <b/>
            <sz val="9"/>
            <rFont val="ＭＳ Ｐゴシック"/>
            <family val="3"/>
          </rPr>
          <t>第１レースの
不要分の行を削除すれば
計算され表示されます</t>
        </r>
      </text>
    </comment>
  </commentList>
</comments>
</file>

<file path=xl/comments7.xml><?xml version="1.0" encoding="utf-8"?>
<comments xmlns="http://schemas.openxmlformats.org/spreadsheetml/2006/main">
  <authors>
    <author>Nakamura2</author>
  </authors>
  <commentList>
    <comment ref="D13" authorId="0">
      <text>
        <r>
          <rPr>
            <b/>
            <sz val="9"/>
            <rFont val="ＭＳ Ｐゴシック"/>
            <family val="3"/>
          </rPr>
          <t>第１レースの
不要分の行を削除すれば
計算され表示されます</t>
        </r>
      </text>
    </comment>
  </commentList>
</comments>
</file>

<file path=xl/comments8.xml><?xml version="1.0" encoding="utf-8"?>
<comments xmlns="http://schemas.openxmlformats.org/spreadsheetml/2006/main">
  <authors>
    <author>Nakamura2</author>
  </authors>
  <commentList>
    <comment ref="D13" authorId="0">
      <text>
        <r>
          <rPr>
            <b/>
            <sz val="9"/>
            <rFont val="ＭＳ Ｐゴシック"/>
            <family val="3"/>
          </rPr>
          <t>第１レースの
不要分の行を削除すれば
計算され表示されます</t>
        </r>
      </text>
    </comment>
  </commentList>
</comments>
</file>

<file path=xl/sharedStrings.xml><?xml version="1.0" encoding="utf-8"?>
<sst xmlns="http://schemas.openxmlformats.org/spreadsheetml/2006/main" count="2666" uniqueCount="893">
  <si>
    <t>参加艇データ27行目以降を選択し、Ｇ欄所属別で並べ替える</t>
  </si>
  <si>
    <t>MCC等</t>
  </si>
  <si>
    <t>他クラブ分を削除すると該当クラブだけの着順、得点に修正される。念のため目で確認</t>
  </si>
  <si>
    <t>総合順位は同得点は修正する</t>
  </si>
  <si>
    <t>ＭＣＣの場合は2レース目の順位で決定する</t>
  </si>
  <si>
    <t>プリント</t>
  </si>
  <si>
    <t>ＤＮＦ等手作業で得点を修正する</t>
  </si>
  <si>
    <t>第2レースデータを値コピーで貼り付ける</t>
  </si>
  <si>
    <t>修整後総合成績順に並び替える</t>
  </si>
  <si>
    <t>下段にＭＣＣ分を貼り付けて完成。プリントする</t>
  </si>
  <si>
    <t>Humphreys 54</t>
  </si>
  <si>
    <t>Just Eight</t>
  </si>
  <si>
    <t>Mumm 36</t>
  </si>
  <si>
    <t>AKEA</t>
  </si>
  <si>
    <t>J/V　9.6CR</t>
  </si>
  <si>
    <r>
      <t>M</t>
    </r>
    <r>
      <rPr>
        <sz val="10"/>
        <rFont val="ＭＳ Ｐゴシック"/>
        <family val="3"/>
      </rPr>
      <t>RC</t>
    </r>
  </si>
  <si>
    <t>YAM21C</t>
  </si>
  <si>
    <t>YAM23</t>
  </si>
  <si>
    <t>艇　　名</t>
  </si>
  <si>
    <t>High Tension</t>
  </si>
  <si>
    <t>Yamaha 23Ⅲ</t>
  </si>
  <si>
    <t>Hunter Pilot 27</t>
  </si>
  <si>
    <t>Surfmade</t>
  </si>
  <si>
    <t>J24</t>
  </si>
  <si>
    <t>Eldorado 2</t>
  </si>
  <si>
    <t>Future Wave</t>
  </si>
  <si>
    <t>Swing 31</t>
  </si>
  <si>
    <t>Danryu 2</t>
  </si>
  <si>
    <t>Yamaha 33S</t>
  </si>
  <si>
    <t>Perche</t>
  </si>
  <si>
    <t>Paraphrenian</t>
  </si>
  <si>
    <t>First 40.7</t>
  </si>
  <si>
    <t>Do Do 3</t>
  </si>
  <si>
    <t>Yamaha 40EX</t>
  </si>
  <si>
    <t>Flawless</t>
  </si>
  <si>
    <t>First 36.7</t>
  </si>
  <si>
    <t>Gust</t>
  </si>
  <si>
    <t>Akkochan</t>
  </si>
  <si>
    <t>Sweet Aloha</t>
  </si>
  <si>
    <t>Sabbath</t>
  </si>
  <si>
    <t>Sabre 34</t>
  </si>
  <si>
    <t>Horizon</t>
  </si>
  <si>
    <t>名称</t>
  </si>
  <si>
    <t>コース</t>
  </si>
  <si>
    <t>距離</t>
  </si>
  <si>
    <t>風速</t>
  </si>
  <si>
    <t>到着時刻</t>
  </si>
  <si>
    <t>１４、順位</t>
  </si>
  <si>
    <t>修正時間は秒単位まで算出する。小数点以下は四捨五入する。</t>
  </si>
  <si>
    <t>修正時間が全く同じ艇があるときは、ＴＳＦ値の小なる艇をもって上位とする。</t>
  </si>
  <si>
    <t>１５、得点</t>
  </si>
  <si>
    <t>得点はRRS付則Ａによる。</t>
  </si>
  <si>
    <t>ただし、シリーズは１レースの完了をもって成立。得点除外レースはない。低得点方式を採用。</t>
  </si>
  <si>
    <t>成績発表はレース後、各マリーナにおいて速やかに実施する。</t>
  </si>
  <si>
    <t>成績は総合成績の他にクラブ別の成績も計算される。</t>
  </si>
  <si>
    <t>着順</t>
  </si>
  <si>
    <t>Hornet</t>
  </si>
  <si>
    <t>Dancing Beens 3</t>
  </si>
  <si>
    <t>Seam 31</t>
  </si>
  <si>
    <t xml:space="preserve">Slot 31 </t>
  </si>
  <si>
    <t>Lutris</t>
  </si>
  <si>
    <t>Super Wave 6</t>
  </si>
  <si>
    <t>Merry Sun</t>
  </si>
  <si>
    <t>Beneteau FC</t>
  </si>
  <si>
    <t>Odyssey</t>
  </si>
  <si>
    <t>Tsuboi IMS950</t>
  </si>
  <si>
    <t>Uranami 8</t>
  </si>
  <si>
    <t>BeBe</t>
  </si>
  <si>
    <t>Pioneer 9FR/PB</t>
  </si>
  <si>
    <t>C'elestine</t>
  </si>
  <si>
    <t>Gamela 3</t>
  </si>
  <si>
    <t>ﾏｲﾙ</t>
  </si>
  <si>
    <t>スタート</t>
  </si>
  <si>
    <t>ｾｰﾙNo</t>
  </si>
  <si>
    <t>TYPE</t>
  </si>
  <si>
    <t>順位</t>
  </si>
  <si>
    <t>得点</t>
  </si>
  <si>
    <t>順位</t>
  </si>
  <si>
    <t>総合</t>
  </si>
  <si>
    <t>合計</t>
  </si>
  <si>
    <t>所属</t>
  </si>
  <si>
    <t>所要時間</t>
  </si>
  <si>
    <t>修正時間</t>
  </si>
  <si>
    <t xml:space="preserve"> (A*B)</t>
  </si>
  <si>
    <t xml:space="preserve"> (B)</t>
  </si>
  <si>
    <t>　S-上-ｻｲﾄﾞ-下-F</t>
  </si>
  <si>
    <t>　第1レース</t>
  </si>
  <si>
    <t>RRS付則Ａ</t>
  </si>
  <si>
    <t>Ａ4.1</t>
  </si>
  <si>
    <t>Ａ4.2</t>
  </si>
  <si>
    <t>Ａ8.1</t>
  </si>
  <si>
    <t>Ａ8.2</t>
  </si>
  <si>
    <t>シリーズのタイの解消、低い得点を得た艇を上位とする</t>
  </si>
  <si>
    <r>
      <t>低得点方式　スタート､フィニッシュした艇はＡ</t>
    </r>
    <r>
      <rPr>
        <sz val="10"/>
        <rFont val="ＭＳ Ｐゴシック"/>
        <family val="3"/>
      </rPr>
      <t>4.2を除き　</t>
    </r>
    <r>
      <rPr>
        <sz val="10"/>
        <rFont val="ＭＳ Ｐゴシック"/>
        <family val="3"/>
      </rPr>
      <t>順位＝得点とする</t>
    </r>
  </si>
  <si>
    <t>DNC,DNF,RAF,DSQの各艇には参加艇数に１を加えた得点とする</t>
  </si>
  <si>
    <t>Ａ8.1によってもタイが残る場合は最後のレースの順位で決定する</t>
  </si>
  <si>
    <t>Moewe</t>
  </si>
  <si>
    <t>Yamaha 23II</t>
  </si>
  <si>
    <t>Y 21R&amp;CT</t>
  </si>
  <si>
    <t>Super Krow</t>
  </si>
  <si>
    <t>SWING34</t>
  </si>
  <si>
    <t>Asadori</t>
  </si>
  <si>
    <t>Ian Murray 43</t>
  </si>
  <si>
    <t>Bell Ⅴ</t>
  </si>
  <si>
    <t>Najado 360</t>
  </si>
  <si>
    <t>Bengal-7</t>
  </si>
  <si>
    <t>VDO46</t>
  </si>
  <si>
    <t>Boomerang</t>
  </si>
  <si>
    <t>Day Tripper</t>
  </si>
  <si>
    <t>S 40</t>
  </si>
  <si>
    <t>Yamaha 30S new</t>
  </si>
  <si>
    <t>Eleve</t>
  </si>
  <si>
    <t>First 31.7</t>
  </si>
  <si>
    <t>Emu Ⅴ</t>
  </si>
  <si>
    <t>Fer de fonte</t>
  </si>
  <si>
    <t>Grace</t>
  </si>
  <si>
    <t>Cookson 12m</t>
  </si>
  <si>
    <t>Honami no Sindbad</t>
  </si>
  <si>
    <t>Crabber 24</t>
  </si>
  <si>
    <t>Yokoyama 30R</t>
  </si>
  <si>
    <t>Kagetora</t>
  </si>
  <si>
    <t>Dufour 325</t>
  </si>
  <si>
    <t>Kaito</t>
  </si>
  <si>
    <t>J/V35CR</t>
  </si>
  <si>
    <t>Kyara</t>
  </si>
  <si>
    <t>Friend ship 28</t>
  </si>
  <si>
    <t>Mer Bleue Ⅴ</t>
  </si>
  <si>
    <t>Finngulf 33</t>
  </si>
  <si>
    <t>Noah X</t>
  </si>
  <si>
    <t>Bavaria 37</t>
  </si>
  <si>
    <t>Patura</t>
  </si>
  <si>
    <t>Tsuboi IMS 10.3</t>
  </si>
  <si>
    <t>Red Star &amp; Yakushimaru</t>
  </si>
  <si>
    <t>Roku 3</t>
  </si>
  <si>
    <t>See Adler</t>
  </si>
  <si>
    <t>Libeccio 26</t>
  </si>
  <si>
    <t>Shizuka Ⅱ</t>
  </si>
  <si>
    <t>Yamaha 23Ⅱ</t>
  </si>
  <si>
    <t>Spirit</t>
  </si>
  <si>
    <t>Nordic Folk 25</t>
  </si>
  <si>
    <t>TAO</t>
  </si>
  <si>
    <t>Platu 25</t>
  </si>
  <si>
    <t>Virgo</t>
  </si>
  <si>
    <t>東海</t>
  </si>
  <si>
    <t>SUMMER GIRL</t>
  </si>
  <si>
    <t>ROKU III</t>
  </si>
  <si>
    <t>DANCING BEANS III</t>
  </si>
  <si>
    <t>Sumire</t>
  </si>
  <si>
    <t>Yamaha 25ML</t>
  </si>
  <si>
    <r>
      <t>修正時間システムはM</t>
    </r>
    <r>
      <rPr>
        <sz val="10"/>
        <rFont val="ＭＳ Ｐゴシック"/>
        <family val="3"/>
      </rPr>
      <t>RC</t>
    </r>
    <r>
      <rPr>
        <sz val="10"/>
        <rFont val="ＭＳ Ｐゴシック"/>
        <family val="3"/>
      </rPr>
      <t>方式を採用し、</t>
    </r>
    <r>
      <rPr>
        <sz val="10"/>
        <rFont val="ＭＳ Ｐゴシック"/>
        <family val="3"/>
      </rPr>
      <t>MRC</t>
    </r>
    <r>
      <rPr>
        <sz val="10"/>
        <rFont val="ＭＳ Ｐゴシック"/>
        <family val="3"/>
      </rPr>
      <t>は、帆走委員会において決定する。</t>
    </r>
  </si>
  <si>
    <t>４月合同レース</t>
  </si>
  <si>
    <t>第２レース</t>
  </si>
  <si>
    <t>ﾏｲﾙ</t>
  </si>
  <si>
    <r>
      <t>　S-上-下</t>
    </r>
    <r>
      <rPr>
        <sz val="10"/>
        <rFont val="ＭＳ Ｐゴシック"/>
        <family val="3"/>
      </rPr>
      <t>-</t>
    </r>
    <r>
      <rPr>
        <sz val="10"/>
        <rFont val="ＭＳ Ｐゴシック"/>
        <family val="3"/>
      </rPr>
      <t>上</t>
    </r>
    <r>
      <rPr>
        <sz val="10"/>
        <rFont val="ＭＳ Ｐゴシック"/>
        <family val="3"/>
      </rPr>
      <t>-</t>
    </r>
    <r>
      <rPr>
        <sz val="10"/>
        <rFont val="ＭＳ Ｐゴシック"/>
        <family val="3"/>
      </rPr>
      <t>下-F</t>
    </r>
  </si>
  <si>
    <t>コメント</t>
  </si>
  <si>
    <t>セールNo無い艇は２桁で作成</t>
  </si>
  <si>
    <r>
      <t>色部分を記入（セールNo,到着時間）</t>
    </r>
    <r>
      <rPr>
        <sz val="10"/>
        <rFont val="ＭＳ Ｐゴシック"/>
        <family val="3"/>
      </rPr>
      <t>,またはデータをコピー貼り付け</t>
    </r>
  </si>
  <si>
    <t>成績クラブ別</t>
  </si>
  <si>
    <t>第2レースシートをコピーし貼り付ける</t>
  </si>
  <si>
    <t>クラブ別シートをコピーし貼り付ける</t>
  </si>
  <si>
    <t>上下距離</t>
  </si>
  <si>
    <t>セールナンバーを記入後表示される艇名を必ず確認してください。</t>
  </si>
  <si>
    <t>台帳に無い場合（記入ミスの場合も）近いＮｏの艇が表示されます。</t>
  </si>
  <si>
    <t>ＤＮＳ、ＤＳＱ等の場合は着順、所要修正時間等もＤＮＳ等を記入する</t>
  </si>
  <si>
    <t>ＤＮＳ、ＤＳＱ等の順位は参加艇数プラス１を記入する</t>
  </si>
  <si>
    <t>自動計算では台帳をセールNo順に並べ替えする</t>
  </si>
  <si>
    <t>第1レース成績表をセールNo順に並び替えてから以下の作業をする</t>
  </si>
  <si>
    <t>台帳MRC</t>
  </si>
  <si>
    <t>自動計算ではセールNo順に並べ替えしなければならない</t>
  </si>
  <si>
    <t>（追加セールNo相当の行挿入し新規データを入れる）</t>
  </si>
  <si>
    <t>第1レース</t>
  </si>
  <si>
    <t>台帳にない場合は台帳を追加しＳナンバー順に並べなおし作成ください</t>
  </si>
  <si>
    <t>参加艇の記入が終わったら、それ以下の不要な行を削除してください、削除すると成績を自動計算します</t>
  </si>
  <si>
    <t>成績表を作成後セールNo順に並べ替えてください</t>
  </si>
  <si>
    <t>第2レース</t>
  </si>
  <si>
    <t>セールナンバーを記入後表示される艇名を必ず確認してください。記入ミスの場合は近いＮｏの艇が表示されます。</t>
  </si>
  <si>
    <t>総合順位の確認</t>
  </si>
  <si>
    <t>シリーズのタイの解消は、低い得点を得た艇を上位とする</t>
  </si>
  <si>
    <t>それでもタイが残る場合は最後のレースの順位で決定する</t>
  </si>
  <si>
    <t>同得点は次の方法で順位を決定し、手で修正します</t>
  </si>
  <si>
    <t>修整後総合成績順に並び替えて完成です</t>
  </si>
  <si>
    <t>到着時間</t>
  </si>
  <si>
    <t>2レース合計得点が同じ場合は同順位で表示されます</t>
  </si>
  <si>
    <t>LMYC</t>
  </si>
  <si>
    <t>ブーメランとベベが同じＳＮｏなのでブーメランは４８２５．１、ベベは４８２５．２とする</t>
  </si>
  <si>
    <t>追加艇はセールＮｏからＭＲＣまで記入しＳ順に並べ替える</t>
  </si>
  <si>
    <t>HORIZON</t>
  </si>
  <si>
    <t>ＩＲＣ－ＴＣＣの２０１０と２０１１の比較をしてほぼ同一である</t>
  </si>
  <si>
    <t>ＩＲＣ２０１１取得艇は新ＴＣＣ、</t>
  </si>
  <si>
    <t>非更新艇と非取得艇は前年の値を使用する</t>
  </si>
  <si>
    <r>
      <t>201</t>
    </r>
    <r>
      <rPr>
        <sz val="10"/>
        <rFont val="ＭＳ Ｐゴシック"/>
        <family val="3"/>
      </rPr>
      <t>1</t>
    </r>
    <r>
      <rPr>
        <sz val="10"/>
        <rFont val="ＭＳ Ｐゴシック"/>
        <family val="3"/>
      </rPr>
      <t>IRC</t>
    </r>
    <r>
      <rPr>
        <sz val="10"/>
        <rFont val="ＭＳ Ｐゴシック"/>
        <family val="3"/>
      </rPr>
      <t>更新、取得</t>
    </r>
  </si>
  <si>
    <r>
      <t>2010</t>
    </r>
    <r>
      <rPr>
        <sz val="10"/>
        <rFont val="ＭＳ Ｐゴシック"/>
        <family val="3"/>
      </rPr>
      <t>IRC</t>
    </r>
    <r>
      <rPr>
        <sz val="10"/>
        <rFont val="ＭＳ Ｐゴシック"/>
        <family val="3"/>
      </rPr>
      <t>更新、取得</t>
    </r>
  </si>
  <si>
    <t>ｾｰﾙNo</t>
  </si>
  <si>
    <t>TYPE</t>
  </si>
  <si>
    <r>
      <t>M</t>
    </r>
    <r>
      <rPr>
        <sz val="10"/>
        <rFont val="ＭＳ Ｐゴシック"/>
        <family val="3"/>
      </rPr>
      <t>RC</t>
    </r>
  </si>
  <si>
    <t>Sparky Racing</t>
  </si>
  <si>
    <t>Melges24</t>
  </si>
  <si>
    <t>HELIOS</t>
  </si>
  <si>
    <t>PIONIER 10 MOD</t>
  </si>
  <si>
    <r>
      <t>M</t>
    </r>
    <r>
      <rPr>
        <sz val="10"/>
        <rFont val="ＭＳ Ｐゴシック"/>
        <family val="3"/>
      </rPr>
      <t>CC</t>
    </r>
  </si>
  <si>
    <t>FAIR　WIND</t>
  </si>
  <si>
    <t>TSUBOI IMS 1030 MOD</t>
  </si>
  <si>
    <t>MONDAYNIGHT</t>
  </si>
  <si>
    <t>SPRINT 50 MOD</t>
  </si>
  <si>
    <t>TSU</t>
  </si>
  <si>
    <t>GS42R</t>
  </si>
  <si>
    <t>Armis 5</t>
  </si>
  <si>
    <t>J/V9.6CR</t>
  </si>
  <si>
    <t>NARUMI</t>
  </si>
  <si>
    <t>ＣHEＳＴＮＵＴ　Ⅵ</t>
  </si>
  <si>
    <t>YAMAHA30SN</t>
  </si>
  <si>
    <t>AHOUDORI III</t>
  </si>
  <si>
    <t>SUN FAST 36</t>
  </si>
  <si>
    <t>1D 35</t>
  </si>
  <si>
    <t>Sea Falcon</t>
  </si>
  <si>
    <t xml:space="preserve">Yamaha 33S（ＴＲ）     </t>
  </si>
  <si>
    <t>SAIKI</t>
  </si>
  <si>
    <t>VITE 31</t>
  </si>
  <si>
    <t>SHALLON V</t>
  </si>
  <si>
    <t>VITE 31 FK</t>
  </si>
  <si>
    <t>Joker　Ⅱ</t>
  </si>
  <si>
    <t>Seam33</t>
  </si>
  <si>
    <t>LADY BIRD GALLOP 3</t>
  </si>
  <si>
    <t>GIBSEA 422</t>
  </si>
  <si>
    <r>
      <t>N</t>
    </r>
    <r>
      <rPr>
        <sz val="10"/>
        <rFont val="ＭＳ Ｐゴシック"/>
        <family val="3"/>
      </rPr>
      <t>ajad</t>
    </r>
  </si>
  <si>
    <r>
      <t>Y</t>
    </r>
    <r>
      <rPr>
        <sz val="10"/>
        <rFont val="ＭＳ Ｐゴシック"/>
        <family val="3"/>
      </rPr>
      <t>amaha34EX</t>
    </r>
  </si>
  <si>
    <r>
      <t>R</t>
    </r>
    <r>
      <rPr>
        <sz val="10"/>
        <rFont val="ＭＳ Ｐゴシック"/>
        <family val="3"/>
      </rPr>
      <t>unnerⅡ</t>
    </r>
  </si>
  <si>
    <r>
      <t xml:space="preserve">Yamaha </t>
    </r>
    <r>
      <rPr>
        <sz val="10"/>
        <rFont val="ＭＳ Ｐゴシック"/>
        <family val="3"/>
      </rPr>
      <t>30S</t>
    </r>
    <r>
      <rPr>
        <sz val="10"/>
        <rFont val="ＭＳ Ｐゴシック"/>
        <family val="3"/>
      </rPr>
      <t>II</t>
    </r>
  </si>
  <si>
    <r>
      <t>J</t>
    </r>
    <r>
      <rPr>
        <sz val="10"/>
        <rFont val="ＭＳ Ｐゴシック"/>
        <family val="3"/>
      </rPr>
      <t>92</t>
    </r>
  </si>
  <si>
    <r>
      <t>H</t>
    </r>
    <r>
      <rPr>
        <sz val="10"/>
        <rFont val="ＭＳ Ｐゴシック"/>
        <family val="3"/>
      </rPr>
      <t>ope</t>
    </r>
  </si>
  <si>
    <r>
      <t>S</t>
    </r>
    <r>
      <rPr>
        <sz val="10"/>
        <rFont val="ＭＳ Ｐゴシック"/>
        <family val="3"/>
      </rPr>
      <t>CR</t>
    </r>
  </si>
  <si>
    <r>
      <t>V</t>
    </r>
    <r>
      <rPr>
        <sz val="10"/>
        <rFont val="ＭＳ Ｐゴシック"/>
        <family val="3"/>
      </rPr>
      <t>iking</t>
    </r>
  </si>
  <si>
    <r>
      <t>X</t>
    </r>
    <r>
      <rPr>
        <sz val="10"/>
        <rFont val="ＭＳ Ｐゴシック"/>
        <family val="3"/>
      </rPr>
      <t>79</t>
    </r>
  </si>
  <si>
    <r>
      <t>L</t>
    </r>
    <r>
      <rPr>
        <sz val="10"/>
        <rFont val="ＭＳ Ｐゴシック"/>
        <family val="3"/>
      </rPr>
      <t>itlleWhendy</t>
    </r>
  </si>
  <si>
    <r>
      <t>H</t>
    </r>
    <r>
      <rPr>
        <sz val="10"/>
        <rFont val="ＭＳ Ｐゴシック"/>
        <family val="3"/>
      </rPr>
      <t>oneyBee</t>
    </r>
  </si>
  <si>
    <r>
      <t>A</t>
    </r>
    <r>
      <rPr>
        <sz val="10"/>
        <rFont val="ＭＳ Ｐゴシック"/>
        <family val="3"/>
      </rPr>
      <t>YA</t>
    </r>
  </si>
  <si>
    <r>
      <t>YAM21</t>
    </r>
    <r>
      <rPr>
        <sz val="10"/>
        <rFont val="ＭＳ Ｐゴシック"/>
        <family val="3"/>
      </rPr>
      <t>S</t>
    </r>
  </si>
  <si>
    <t>Iluka</t>
  </si>
  <si>
    <r>
      <t>S</t>
    </r>
    <r>
      <rPr>
        <sz val="10"/>
        <rFont val="ＭＳ Ｐゴシック"/>
        <family val="3"/>
      </rPr>
      <t>YC</t>
    </r>
  </si>
  <si>
    <r>
      <t>A</t>
    </r>
    <r>
      <rPr>
        <sz val="10"/>
        <rFont val="ＭＳ Ｐゴシック"/>
        <family val="3"/>
      </rPr>
      <t>ries</t>
    </r>
  </si>
  <si>
    <t>EDV9</t>
  </si>
  <si>
    <t>ｾｰﾙNo</t>
  </si>
  <si>
    <t>TYPE</t>
  </si>
  <si>
    <t>ＩＲＣ２０１４取得艇は新ＴＣＣ、</t>
  </si>
  <si>
    <t>Green Flash</t>
  </si>
  <si>
    <t>Alerion 20</t>
  </si>
  <si>
    <t>Boat Name</t>
  </si>
  <si>
    <t>Sail No</t>
  </si>
  <si>
    <t>Cert No</t>
  </si>
  <si>
    <t>Issue Date</t>
  </si>
  <si>
    <t>Cert Year</t>
  </si>
  <si>
    <t>TCC</t>
  </si>
  <si>
    <t>Endorsed</t>
  </si>
  <si>
    <t>Dayboat</t>
  </si>
  <si>
    <t>Short Handed</t>
  </si>
  <si>
    <t>Non Spi TCC</t>
  </si>
  <si>
    <t>Crew</t>
  </si>
  <si>
    <t>DLR</t>
  </si>
  <si>
    <t>LH</t>
  </si>
  <si>
    <t>Beam</t>
  </si>
  <si>
    <t>Draft</t>
  </si>
  <si>
    <t>Headsails</t>
  </si>
  <si>
    <t>Series Date</t>
  </si>
  <si>
    <t>Age Date</t>
  </si>
  <si>
    <t>Racing Area</t>
  </si>
  <si>
    <t>SSS Base Value</t>
  </si>
  <si>
    <t>STIX</t>
  </si>
  <si>
    <t>AVS</t>
  </si>
  <si>
    <t>Category</t>
  </si>
  <si>
    <t>ValidCode</t>
  </si>
  <si>
    <t>SHARK X</t>
  </si>
  <si>
    <t>21/01/2014</t>
  </si>
  <si>
    <t>Multiple</t>
  </si>
  <si>
    <t>Yes</t>
  </si>
  <si>
    <t>CONTESSA XIII</t>
  </si>
  <si>
    <t>04/02/2014</t>
  </si>
  <si>
    <t>E</t>
  </si>
  <si>
    <t>A</t>
  </si>
  <si>
    <t>SALMON FOUR</t>
  </si>
  <si>
    <t>05/03/2014</t>
  </si>
  <si>
    <t>GEKKO XI</t>
  </si>
  <si>
    <t>17/04/2014</t>
  </si>
  <si>
    <t>BLACK PEARL</t>
  </si>
  <si>
    <t>20/01/2014</t>
  </si>
  <si>
    <t>KAMAKURA III</t>
  </si>
  <si>
    <t>17/03/2014</t>
  </si>
  <si>
    <t>THETIS-4</t>
  </si>
  <si>
    <t>THETIS-4 SH</t>
  </si>
  <si>
    <t>06/02/2014</t>
  </si>
  <si>
    <t>Shorthanded</t>
  </si>
  <si>
    <t>CORVATSCH II</t>
  </si>
  <si>
    <t>10/01/2014</t>
  </si>
  <si>
    <t>PHOENIX</t>
  </si>
  <si>
    <t>09/01/2014</t>
  </si>
  <si>
    <t>INDEPENDENCE 7</t>
  </si>
  <si>
    <t>JPN1088</t>
  </si>
  <si>
    <t>28/01/2014</t>
  </si>
  <si>
    <t>TREKKEE</t>
  </si>
  <si>
    <t>JPN1122</t>
  </si>
  <si>
    <t>FLEUR DE LIS VII</t>
  </si>
  <si>
    <t>JPN1545</t>
  </si>
  <si>
    <t>JPN1725</t>
  </si>
  <si>
    <t>KELONIA</t>
  </si>
  <si>
    <t>JPN1733</t>
  </si>
  <si>
    <t>26/02/2014</t>
  </si>
  <si>
    <t>SASHIBA 5</t>
  </si>
  <si>
    <t>JPN1827</t>
  </si>
  <si>
    <t>AIR SUPPLY</t>
  </si>
  <si>
    <t>JPN2069</t>
  </si>
  <si>
    <t>07/04/2014</t>
  </si>
  <si>
    <t>FUJI7</t>
  </si>
  <si>
    <t>JPN2112</t>
  </si>
  <si>
    <t>KINUGASA</t>
  </si>
  <si>
    <t>JPN2212</t>
  </si>
  <si>
    <t>Single+H/W Jib</t>
  </si>
  <si>
    <t>AZUSA</t>
  </si>
  <si>
    <t>JPN2221</t>
  </si>
  <si>
    <t>BIG APPLE</t>
  </si>
  <si>
    <t>JPN2299</t>
  </si>
  <si>
    <t>04/03/2014</t>
  </si>
  <si>
    <t>AOBA</t>
  </si>
  <si>
    <t>JPN2422</t>
  </si>
  <si>
    <t>MELRUZA</t>
  </si>
  <si>
    <t>JPN2466</t>
  </si>
  <si>
    <t>11/03/2014</t>
  </si>
  <si>
    <t>JPN2500</t>
  </si>
  <si>
    <t>GREAT PEOPLE</t>
  </si>
  <si>
    <t>JPN2677</t>
  </si>
  <si>
    <t>KOUFU</t>
  </si>
  <si>
    <t>JPN2814</t>
  </si>
  <si>
    <t>13/01/2014</t>
  </si>
  <si>
    <t>CONDITION GREEN</t>
  </si>
  <si>
    <t>JPN2815</t>
  </si>
  <si>
    <t>HUMMING BIRD V</t>
  </si>
  <si>
    <t>JPN2855</t>
  </si>
  <si>
    <t>IMAGINE</t>
  </si>
  <si>
    <t>JPN2951</t>
  </si>
  <si>
    <t>Single</t>
  </si>
  <si>
    <t>WINDY</t>
  </si>
  <si>
    <t>JPN3100</t>
  </si>
  <si>
    <t>ISSUNBOUSHI</t>
  </si>
  <si>
    <t>JPN3130</t>
  </si>
  <si>
    <t>SPICA</t>
  </si>
  <si>
    <t>JPN3357</t>
  </si>
  <si>
    <t>21/03/2014</t>
  </si>
  <si>
    <t>APHRODITE</t>
  </si>
  <si>
    <t>JPN3373</t>
  </si>
  <si>
    <t>03/04/2014</t>
  </si>
  <si>
    <t>SAINT ELMO</t>
  </si>
  <si>
    <t>JPN3395</t>
  </si>
  <si>
    <t>IZUMO</t>
  </si>
  <si>
    <t>JPN3455</t>
  </si>
  <si>
    <t>FAIRWIND</t>
  </si>
  <si>
    <t>JPN3525</t>
  </si>
  <si>
    <t>14/01/2014</t>
  </si>
  <si>
    <t>PANDORA</t>
  </si>
  <si>
    <t>JPN3529</t>
  </si>
  <si>
    <t>07/02/2014</t>
  </si>
  <si>
    <t>EXTEN</t>
  </si>
  <si>
    <t>JPN3553</t>
  </si>
  <si>
    <t>KAZEKOZOU 2</t>
  </si>
  <si>
    <t>JPN3561</t>
  </si>
  <si>
    <t>EBB TIDE</t>
  </si>
  <si>
    <t>JPN3663</t>
  </si>
  <si>
    <t>ANDIAMO II</t>
  </si>
  <si>
    <t>JPN3714</t>
  </si>
  <si>
    <t>AZ</t>
  </si>
  <si>
    <t>JPN3757</t>
  </si>
  <si>
    <t>MONDAY NIGHT</t>
  </si>
  <si>
    <t>JPN3765</t>
  </si>
  <si>
    <t>TRU-BLU 8</t>
  </si>
  <si>
    <t>JPN3810</t>
  </si>
  <si>
    <t>MIZUNEZUMI</t>
  </si>
  <si>
    <t>JPN3889</t>
  </si>
  <si>
    <t>16/04/2014</t>
  </si>
  <si>
    <t>KANZE JR</t>
  </si>
  <si>
    <t>JPN3969</t>
  </si>
  <si>
    <t>EMI</t>
  </si>
  <si>
    <t>JPN3999</t>
  </si>
  <si>
    <t>B</t>
  </si>
  <si>
    <t>PARAPHRENIAN</t>
  </si>
  <si>
    <t>JPN4004</t>
  </si>
  <si>
    <t>25/03/2014</t>
  </si>
  <si>
    <t>KANAHA</t>
  </si>
  <si>
    <t>JPN4020</t>
  </si>
  <si>
    <t>SUPER UMIBOUZU</t>
  </si>
  <si>
    <t>JPN4128</t>
  </si>
  <si>
    <t>ORTHO ONE</t>
  </si>
  <si>
    <t>JPN4155</t>
  </si>
  <si>
    <t>CRESCENT II</t>
  </si>
  <si>
    <t>JPN4252</t>
  </si>
  <si>
    <t>SPARROW</t>
  </si>
  <si>
    <t>JPN4280</t>
  </si>
  <si>
    <t>BENGAL 7</t>
  </si>
  <si>
    <t>JPN4321</t>
  </si>
  <si>
    <t>MER AMI</t>
  </si>
  <si>
    <t>JPN4333</t>
  </si>
  <si>
    <t>MARINE DANCER</t>
  </si>
  <si>
    <t>JPN4390</t>
  </si>
  <si>
    <t>BLAU</t>
  </si>
  <si>
    <t>JPN4404</t>
  </si>
  <si>
    <t>07/03/2014</t>
  </si>
  <si>
    <t>APHROS</t>
  </si>
  <si>
    <t>JPN4417</t>
  </si>
  <si>
    <t>04/04/2014</t>
  </si>
  <si>
    <t>KARASU</t>
  </si>
  <si>
    <t>JPN4500</t>
  </si>
  <si>
    <t>07/01/2014</t>
  </si>
  <si>
    <t>LUCKY LADY VIII</t>
  </si>
  <si>
    <t>JPN4591</t>
  </si>
  <si>
    <t>SECOND LOVE</t>
  </si>
  <si>
    <t>JPN4723</t>
  </si>
  <si>
    <t>ESMERALDA</t>
  </si>
  <si>
    <t>JPN4777</t>
  </si>
  <si>
    <t>15/04/2014</t>
  </si>
  <si>
    <t>BE BE III</t>
  </si>
  <si>
    <t>JPN4825</t>
  </si>
  <si>
    <t>RIPPLE</t>
  </si>
  <si>
    <t>JPN4843</t>
  </si>
  <si>
    <t>31/03/2014</t>
  </si>
  <si>
    <t>NARUMI</t>
  </si>
  <si>
    <t>JPN5055</t>
  </si>
  <si>
    <t>BOOMERANG</t>
  </si>
  <si>
    <t>JPN5131</t>
  </si>
  <si>
    <t>CHESTNUT VI</t>
  </si>
  <si>
    <t>JPN5157</t>
  </si>
  <si>
    <t>WIND'S MAGIC</t>
  </si>
  <si>
    <t>JPN5212</t>
  </si>
  <si>
    <t>BOREAS FOUR</t>
  </si>
  <si>
    <t>JPN5222</t>
  </si>
  <si>
    <t>KAIOH</t>
  </si>
  <si>
    <t>JPN5266</t>
  </si>
  <si>
    <t>JUST EIGHT</t>
  </si>
  <si>
    <t>JPN5363</t>
  </si>
  <si>
    <t>MAGELLAN MAJOR VIII</t>
  </si>
  <si>
    <t>JPN5375</t>
  </si>
  <si>
    <t>ORCHID</t>
  </si>
  <si>
    <t>JPN5380</t>
  </si>
  <si>
    <t>TOMBOY 1</t>
  </si>
  <si>
    <t>JPN5390</t>
  </si>
  <si>
    <t>TURTLE 6</t>
  </si>
  <si>
    <t>JPN5402</t>
  </si>
  <si>
    <t>AHOUDORI III</t>
  </si>
  <si>
    <t>JPN5412</t>
  </si>
  <si>
    <t>METAXA V</t>
  </si>
  <si>
    <t>JPN5438</t>
  </si>
  <si>
    <t>GEKKO</t>
  </si>
  <si>
    <t>JPN5450</t>
  </si>
  <si>
    <t>MEISTER</t>
  </si>
  <si>
    <t>JPN5455</t>
  </si>
  <si>
    <t>WINDWORD 3</t>
  </si>
  <si>
    <t>JPN5502</t>
  </si>
  <si>
    <t>C</t>
  </si>
  <si>
    <t>GUST</t>
  </si>
  <si>
    <t>JPN5503</t>
  </si>
  <si>
    <t>RYUSEI 6</t>
  </si>
  <si>
    <t>JPN5507</t>
  </si>
  <si>
    <t>STARBOARD JR</t>
  </si>
  <si>
    <t>JPN5520</t>
  </si>
  <si>
    <t>PRONTO</t>
  </si>
  <si>
    <t>JPN5533</t>
  </si>
  <si>
    <t>AMADEUS</t>
  </si>
  <si>
    <t>JPN5536</t>
  </si>
  <si>
    <t>O&amp;S</t>
  </si>
  <si>
    <t>JPN5544</t>
  </si>
  <si>
    <t>SWING</t>
  </si>
  <si>
    <t>JPN5555</t>
  </si>
  <si>
    <t>DENKI KURAGE</t>
  </si>
  <si>
    <t>JPN5566</t>
  </si>
  <si>
    <t>FORTISSIMO X</t>
  </si>
  <si>
    <t>JPN5568</t>
  </si>
  <si>
    <t>18/12/2013</t>
  </si>
  <si>
    <t>VOYAGER 5</t>
  </si>
  <si>
    <t>JPN5575</t>
  </si>
  <si>
    <t>MAUPITI</t>
  </si>
  <si>
    <t>JPN5585</t>
  </si>
  <si>
    <t>SPIRIT OF SHIWAKU</t>
  </si>
  <si>
    <t>JPN5589</t>
  </si>
  <si>
    <t>AEOLUS</t>
  </si>
  <si>
    <t>JPN5602</t>
  </si>
  <si>
    <t>SEA SPARROW</t>
  </si>
  <si>
    <t>JPN5636</t>
  </si>
  <si>
    <t>EVERYTHING EVERYTHING</t>
  </si>
  <si>
    <t>JPN5640</t>
  </si>
  <si>
    <t>FELLOWS</t>
  </si>
  <si>
    <t>JPN5655</t>
  </si>
  <si>
    <t>HOBBYHAWK</t>
  </si>
  <si>
    <t>JPN5657</t>
  </si>
  <si>
    <t>SAMMY</t>
  </si>
  <si>
    <t>JPN5660</t>
  </si>
  <si>
    <t>OMOO</t>
  </si>
  <si>
    <t>JPN5703</t>
  </si>
  <si>
    <t>MARIE</t>
  </si>
  <si>
    <t>JPN5735</t>
  </si>
  <si>
    <t>KARIN</t>
  </si>
  <si>
    <t>JPN5778</t>
  </si>
  <si>
    <t>HORNET</t>
  </si>
  <si>
    <t>JPN5791</t>
  </si>
  <si>
    <t>SEA FALCON II</t>
  </si>
  <si>
    <t>JPN5830</t>
  </si>
  <si>
    <t>JPN5841</t>
  </si>
  <si>
    <t>KAITO</t>
  </si>
  <si>
    <t>JPN5870</t>
  </si>
  <si>
    <t>ICHIMOKUSAN</t>
  </si>
  <si>
    <t>JPN5871</t>
  </si>
  <si>
    <t>WILD ROVER WEST</t>
  </si>
  <si>
    <t>JPN5879</t>
  </si>
  <si>
    <t>CONDITION ONE 2</t>
  </si>
  <si>
    <t>JPN5886</t>
  </si>
  <si>
    <t>TAKA</t>
  </si>
  <si>
    <t>JPN5889</t>
  </si>
  <si>
    <t>MOMENT</t>
  </si>
  <si>
    <t>JPN5902</t>
  </si>
  <si>
    <t>KINE KINE II</t>
  </si>
  <si>
    <t>JPN5910</t>
  </si>
  <si>
    <t>HATENA</t>
  </si>
  <si>
    <t>JPN5928</t>
  </si>
  <si>
    <t>VINTAGE 08</t>
  </si>
  <si>
    <t>JPN5930</t>
  </si>
  <si>
    <t>JPN5933</t>
  </si>
  <si>
    <t>GEFION</t>
  </si>
  <si>
    <t>JPN5955</t>
  </si>
  <si>
    <t>HOT UU</t>
  </si>
  <si>
    <t>JPN5986</t>
  </si>
  <si>
    <t>PAPILLON</t>
  </si>
  <si>
    <t>JPN5995</t>
  </si>
  <si>
    <t>MATENROW</t>
  </si>
  <si>
    <t>JPN6012</t>
  </si>
  <si>
    <t>JULIAN</t>
  </si>
  <si>
    <t>JPN6030</t>
  </si>
  <si>
    <t>ABC</t>
  </si>
  <si>
    <t>JPN6085</t>
  </si>
  <si>
    <t>MIROKU II</t>
  </si>
  <si>
    <t>JPN6089</t>
  </si>
  <si>
    <t>17/01/2014</t>
  </si>
  <si>
    <t>CHIBIZULU III</t>
  </si>
  <si>
    <t>JPN6101</t>
  </si>
  <si>
    <t>JUGEM</t>
  </si>
  <si>
    <t>JPN6107</t>
  </si>
  <si>
    <t>FORTE</t>
  </si>
  <si>
    <t>JPN6115</t>
  </si>
  <si>
    <t>UMADORI 6</t>
  </si>
  <si>
    <t>JPN6126</t>
  </si>
  <si>
    <t>JETTA</t>
  </si>
  <si>
    <t>JPN6148</t>
  </si>
  <si>
    <t>AMAGI</t>
  </si>
  <si>
    <t>JPN615</t>
  </si>
  <si>
    <t>CADENZA III</t>
  </si>
  <si>
    <t>JPN6153</t>
  </si>
  <si>
    <t>ANNEX V</t>
  </si>
  <si>
    <t>JPN6155</t>
  </si>
  <si>
    <t>OHIO</t>
  </si>
  <si>
    <t>JPN6156</t>
  </si>
  <si>
    <t>TRACER</t>
  </si>
  <si>
    <t>JPN6162</t>
  </si>
  <si>
    <t>HAURAKI</t>
  </si>
  <si>
    <t>JPN6166</t>
  </si>
  <si>
    <t>LADY LAHAINA</t>
  </si>
  <si>
    <t>JPN6184</t>
  </si>
  <si>
    <t>MORNING STAR</t>
  </si>
  <si>
    <t>JPN6185</t>
  </si>
  <si>
    <t>CENTRO</t>
  </si>
  <si>
    <t>JPN6190</t>
  </si>
  <si>
    <t>APPLE VI</t>
  </si>
  <si>
    <t>JPN6199</t>
  </si>
  <si>
    <t>BAFFI</t>
  </si>
  <si>
    <t>JPN6201</t>
  </si>
  <si>
    <t>29/01/2014</t>
  </si>
  <si>
    <t>DEVATA 2</t>
  </si>
  <si>
    <t>JPN6211</t>
  </si>
  <si>
    <t>NATIVE DANCER</t>
  </si>
  <si>
    <t>JPN6232</t>
  </si>
  <si>
    <t>SUPER CHACHAMARU</t>
  </si>
  <si>
    <t>JPN6241</t>
  </si>
  <si>
    <t>GRAND BLUE</t>
  </si>
  <si>
    <t>JPN6275</t>
  </si>
  <si>
    <t>LUNA</t>
  </si>
  <si>
    <t>JPN6280</t>
  </si>
  <si>
    <t>CRESCENT III</t>
  </si>
  <si>
    <t>JPN6288</t>
  </si>
  <si>
    <t>GAIA</t>
  </si>
  <si>
    <t>JPN6290</t>
  </si>
  <si>
    <t>CHOVE CHUVA</t>
  </si>
  <si>
    <t>JPN6291</t>
  </si>
  <si>
    <t>NOFUZO</t>
  </si>
  <si>
    <t>JPN6301</t>
  </si>
  <si>
    <t>SUNSPLASH</t>
  </si>
  <si>
    <t>JPN6309</t>
  </si>
  <si>
    <t>STAR OF BETHLEHEM</t>
  </si>
  <si>
    <t>JPN6312</t>
  </si>
  <si>
    <t>DESSE</t>
  </si>
  <si>
    <t>JPN6319</t>
  </si>
  <si>
    <t>CONSTANZE</t>
  </si>
  <si>
    <t>JPN6323</t>
  </si>
  <si>
    <t>LEAD</t>
  </si>
  <si>
    <t>JPN6334</t>
  </si>
  <si>
    <t>ESPRIT</t>
  </si>
  <si>
    <t>JPN6342</t>
  </si>
  <si>
    <t>CONTINUE II</t>
  </si>
  <si>
    <t>JPN6351</t>
  </si>
  <si>
    <t>GRAN ARMADILLO</t>
  </si>
  <si>
    <t>JPN6352</t>
  </si>
  <si>
    <t>WAILEA</t>
  </si>
  <si>
    <t>JPN6360</t>
  </si>
  <si>
    <t>TICTAC</t>
  </si>
  <si>
    <t>JPN6370</t>
  </si>
  <si>
    <t>NJORD</t>
  </si>
  <si>
    <t>JPN6378</t>
  </si>
  <si>
    <t>GODSPEED-K</t>
  </si>
  <si>
    <t>JPN6381</t>
  </si>
  <si>
    <t>MIWA</t>
  </si>
  <si>
    <t>JPN6383</t>
  </si>
  <si>
    <t>ORANGE FIN</t>
  </si>
  <si>
    <t>JPN6392</t>
  </si>
  <si>
    <t>CRUX-V</t>
  </si>
  <si>
    <t>JPN6399</t>
  </si>
  <si>
    <t>NAPOLI</t>
  </si>
  <si>
    <t>JPN6401</t>
  </si>
  <si>
    <t>STARDUST</t>
  </si>
  <si>
    <t>JPN6404</t>
  </si>
  <si>
    <t>IRRESISTIBLE</t>
  </si>
  <si>
    <t>JPN6405</t>
  </si>
  <si>
    <t>GOBLIN</t>
  </si>
  <si>
    <t>JPN6407</t>
  </si>
  <si>
    <t>MYSTIC-X</t>
  </si>
  <si>
    <t>JPN6409</t>
  </si>
  <si>
    <t>CENTURY FAST GP</t>
  </si>
  <si>
    <t>JPN6410</t>
  </si>
  <si>
    <t>BAMBINO</t>
  </si>
  <si>
    <t>JPN6411</t>
  </si>
  <si>
    <t>MOONLIGHT EXPRESS</t>
  </si>
  <si>
    <t>JPN6418</t>
  </si>
  <si>
    <t>B.B.SHANTY</t>
  </si>
  <si>
    <t>JPN6422</t>
  </si>
  <si>
    <t>HIPPOCRATES</t>
  </si>
  <si>
    <t>JPN6424</t>
  </si>
  <si>
    <t>U LA LA</t>
  </si>
  <si>
    <t>JPN6426</t>
  </si>
  <si>
    <t>SPANK</t>
  </si>
  <si>
    <t>JPN6435</t>
  </si>
  <si>
    <t>JPN6436</t>
  </si>
  <si>
    <t>SON OF BACCHUS</t>
  </si>
  <si>
    <t>JPN6437</t>
  </si>
  <si>
    <t>TEGE TEGE</t>
  </si>
  <si>
    <t>JPN6441</t>
  </si>
  <si>
    <t>TEN QUARTER</t>
  </si>
  <si>
    <t>JPN6451</t>
  </si>
  <si>
    <t>PAPAS4</t>
  </si>
  <si>
    <t>JPN6463</t>
  </si>
  <si>
    <t>LAPIN BLEU</t>
  </si>
  <si>
    <t>JPN6468</t>
  </si>
  <si>
    <t>MILESTONE</t>
  </si>
  <si>
    <t>JPN6471</t>
  </si>
  <si>
    <t>CONDITION GREEN 9</t>
  </si>
  <si>
    <t>JPN6474</t>
  </si>
  <si>
    <t>GAIA III</t>
  </si>
  <si>
    <t>JPN6488</t>
  </si>
  <si>
    <t>FIVE STAR</t>
  </si>
  <si>
    <t>JPN6500</t>
  </si>
  <si>
    <t>OREOS</t>
  </si>
  <si>
    <t>JPN6506</t>
  </si>
  <si>
    <t>KOKON 3</t>
  </si>
  <si>
    <t>JPN6507</t>
  </si>
  <si>
    <t>LIBERTY VII</t>
  </si>
  <si>
    <t>JPN6515</t>
  </si>
  <si>
    <t>NOTARI IV</t>
  </si>
  <si>
    <t>JPN6518</t>
  </si>
  <si>
    <t>PETITE</t>
  </si>
  <si>
    <t>JPN6520</t>
  </si>
  <si>
    <t>CAVOK</t>
  </si>
  <si>
    <t>JPN6521</t>
  </si>
  <si>
    <t>DONNA</t>
  </si>
  <si>
    <t>JPN6528</t>
  </si>
  <si>
    <t>NEUE ROVE</t>
  </si>
  <si>
    <t>JPN6531</t>
  </si>
  <si>
    <t>WINDWARD V</t>
  </si>
  <si>
    <t>JPN6532</t>
  </si>
  <si>
    <t>CALIPSO</t>
  </si>
  <si>
    <t>JPN6537</t>
  </si>
  <si>
    <t>ADONIS</t>
  </si>
  <si>
    <t>JPN6554</t>
  </si>
  <si>
    <t>SAMMA</t>
  </si>
  <si>
    <t>JPN6568</t>
  </si>
  <si>
    <t>CHAR CHAN V</t>
  </si>
  <si>
    <t>JPN6573</t>
  </si>
  <si>
    <t>AIR PEAK</t>
  </si>
  <si>
    <t>JPN6581</t>
  </si>
  <si>
    <t>SACHI JR</t>
  </si>
  <si>
    <t>JPN6582</t>
  </si>
  <si>
    <t>BLUE ANGEL</t>
  </si>
  <si>
    <t>JPN6585</t>
  </si>
  <si>
    <t>PEGASUS</t>
  </si>
  <si>
    <t>JPN6587</t>
  </si>
  <si>
    <t>KOURYU II</t>
  </si>
  <si>
    <t>JPN6590</t>
  </si>
  <si>
    <t>SCIROCCO</t>
  </si>
  <si>
    <t>JPN6592</t>
  </si>
  <si>
    <t>GASPARD2</t>
  </si>
  <si>
    <t>JPN6593</t>
  </si>
  <si>
    <t>CLARIS FORTE</t>
  </si>
  <si>
    <t>JPN6595</t>
  </si>
  <si>
    <t>21/02/2014</t>
  </si>
  <si>
    <t>LE GRAND BLEU</t>
  </si>
  <si>
    <t>JPN6599</t>
  </si>
  <si>
    <t>CAMARADES</t>
  </si>
  <si>
    <t>JPN6602</t>
  </si>
  <si>
    <t>DRAGON GATE SURUSUMI</t>
  </si>
  <si>
    <t>JPN6605</t>
  </si>
  <si>
    <t>ARTEMIS 3</t>
  </si>
  <si>
    <t>JPN6608</t>
  </si>
  <si>
    <t>SHOUYOU JR</t>
  </si>
  <si>
    <t>JPN6611</t>
  </si>
  <si>
    <t>YOUJIN</t>
  </si>
  <si>
    <t>JPN6618</t>
  </si>
  <si>
    <t>SLAINTE MHATH</t>
  </si>
  <si>
    <t>JPN6628</t>
  </si>
  <si>
    <t>10/03/2014</t>
  </si>
  <si>
    <t>SACHI</t>
  </si>
  <si>
    <t>JPN6636</t>
  </si>
  <si>
    <t>FUCHUR II</t>
  </si>
  <si>
    <t>JPN6643</t>
  </si>
  <si>
    <t>OASIS</t>
  </si>
  <si>
    <t>JPN6644</t>
  </si>
  <si>
    <t>K.CONTESSA KAZE TO NIJI</t>
  </si>
  <si>
    <t>JPN6647</t>
  </si>
  <si>
    <t>ENTERPRISE LILY</t>
  </si>
  <si>
    <t>JPN6655</t>
  </si>
  <si>
    <t>SILK ROAD</t>
  </si>
  <si>
    <t>JPN6659</t>
  </si>
  <si>
    <t>KEY WEST</t>
  </si>
  <si>
    <t>JPN6660</t>
  </si>
  <si>
    <t>LEPIN</t>
  </si>
  <si>
    <t>JPN6665</t>
  </si>
  <si>
    <t>JPN6666</t>
  </si>
  <si>
    <t>SELFISH GIRL</t>
  </si>
  <si>
    <t>JPN6672</t>
  </si>
  <si>
    <t>FREESTYLE</t>
  </si>
  <si>
    <t>JPN6680</t>
  </si>
  <si>
    <t>JOKER</t>
  </si>
  <si>
    <t>JPN6687</t>
  </si>
  <si>
    <t>OCEAN</t>
  </si>
  <si>
    <t>JPN6688</t>
  </si>
  <si>
    <t>MALOLO</t>
  </si>
  <si>
    <t>JPN6693</t>
  </si>
  <si>
    <r>
      <t>M</t>
    </r>
    <r>
      <rPr>
        <sz val="10"/>
        <rFont val="ＭＳ Ｐゴシック"/>
        <family val="3"/>
      </rPr>
      <t>RC</t>
    </r>
  </si>
  <si>
    <r>
      <t>I</t>
    </r>
    <r>
      <rPr>
        <sz val="10"/>
        <rFont val="ＭＳ Ｐゴシック"/>
        <family val="3"/>
      </rPr>
      <t>YASAKA</t>
    </r>
  </si>
  <si>
    <t>Aiolos 26</t>
  </si>
  <si>
    <r>
      <t>Boomerang</t>
    </r>
    <r>
      <rPr>
        <sz val="10"/>
        <rFont val="ＭＳ Ｐゴシック"/>
        <family val="3"/>
      </rPr>
      <t xml:space="preserve"> MJ</t>
    </r>
  </si>
  <si>
    <t>Seascape 27</t>
  </si>
  <si>
    <t>High Spirit</t>
  </si>
  <si>
    <r>
      <t>Ａｌｅｒｉｏｎ3</t>
    </r>
    <r>
      <rPr>
        <sz val="10"/>
        <rFont val="ＭＳ Ｐゴシック"/>
        <family val="3"/>
      </rPr>
      <t>3 S</t>
    </r>
  </si>
  <si>
    <t>Bell 7</t>
  </si>
  <si>
    <t>Libeccio</t>
  </si>
  <si>
    <t>Iluka</t>
  </si>
  <si>
    <t>SYC</t>
  </si>
  <si>
    <t>Sparky Racing</t>
  </si>
  <si>
    <t>Melges24</t>
  </si>
  <si>
    <t>SCR</t>
  </si>
  <si>
    <t>ＡＹＡ</t>
  </si>
  <si>
    <t>AMAGI</t>
  </si>
  <si>
    <t>WATANABE 33 Classic</t>
  </si>
  <si>
    <t>HELIOS</t>
  </si>
  <si>
    <t>PIONIER 10 MOD</t>
  </si>
  <si>
    <t>MISTRAL 4</t>
  </si>
  <si>
    <t>YAMAHA31S</t>
  </si>
  <si>
    <t>Seam 31Ⅱ</t>
  </si>
  <si>
    <t>MCC</t>
  </si>
  <si>
    <t>FAIR　WIND</t>
  </si>
  <si>
    <t>TSUBOI IMS 1030 MOD</t>
  </si>
  <si>
    <r>
      <t>R</t>
    </r>
    <r>
      <rPr>
        <sz val="10"/>
        <rFont val="ＭＳ Ｐゴシック"/>
        <family val="3"/>
      </rPr>
      <t>unnerⅡ</t>
    </r>
  </si>
  <si>
    <r>
      <t xml:space="preserve">Yamaha </t>
    </r>
    <r>
      <rPr>
        <sz val="10"/>
        <rFont val="ＭＳ Ｐゴシック"/>
        <family val="3"/>
      </rPr>
      <t>30S</t>
    </r>
    <r>
      <rPr>
        <sz val="10"/>
        <rFont val="ＭＳ Ｐゴシック"/>
        <family val="3"/>
      </rPr>
      <t>II</t>
    </r>
  </si>
  <si>
    <t>MONDAYNIGHT</t>
  </si>
  <si>
    <t>SPRINT 50 MOD</t>
  </si>
  <si>
    <r>
      <t>N</t>
    </r>
    <r>
      <rPr>
        <sz val="10"/>
        <rFont val="ＭＳ Ｐゴシック"/>
        <family val="3"/>
      </rPr>
      <t>ajad</t>
    </r>
  </si>
  <si>
    <r>
      <t>Y</t>
    </r>
    <r>
      <rPr>
        <sz val="10"/>
        <rFont val="ＭＳ Ｐゴシック"/>
        <family val="3"/>
      </rPr>
      <t>amaha34EX</t>
    </r>
  </si>
  <si>
    <r>
      <t>H</t>
    </r>
    <r>
      <rPr>
        <sz val="10"/>
        <rFont val="ＭＳ Ｐゴシック"/>
        <family val="3"/>
      </rPr>
      <t>oneyBee</t>
    </r>
  </si>
  <si>
    <t>TSU</t>
  </si>
  <si>
    <t>GS42R</t>
  </si>
  <si>
    <r>
      <t>A</t>
    </r>
    <r>
      <rPr>
        <sz val="10"/>
        <rFont val="ＭＳ Ｐゴシック"/>
        <family val="3"/>
      </rPr>
      <t>ries</t>
    </r>
  </si>
  <si>
    <t>EDV9</t>
  </si>
  <si>
    <t>Armis 5</t>
  </si>
  <si>
    <t>J/V9.6CR</t>
  </si>
  <si>
    <t>NARUMI</t>
  </si>
  <si>
    <r>
      <t>J</t>
    </r>
    <r>
      <rPr>
        <sz val="10"/>
        <rFont val="ＭＳ Ｐゴシック"/>
        <family val="3"/>
      </rPr>
      <t>92</t>
    </r>
  </si>
  <si>
    <t>ＣHEＳＴＮＵＴ　Ⅵ</t>
  </si>
  <si>
    <t>YAMAHA30SN</t>
  </si>
  <si>
    <t>AHOUDORI III</t>
  </si>
  <si>
    <t>SUN FAST 36</t>
  </si>
  <si>
    <r>
      <t>YAM21</t>
    </r>
    <r>
      <rPr>
        <sz val="10"/>
        <rFont val="ＭＳ Ｐゴシック"/>
        <family val="3"/>
      </rPr>
      <t>S</t>
    </r>
  </si>
  <si>
    <r>
      <t>K</t>
    </r>
    <r>
      <rPr>
        <sz val="10"/>
        <rFont val="ＭＳ Ｐゴシック"/>
        <family val="3"/>
      </rPr>
      <t>er40</t>
    </r>
  </si>
  <si>
    <t>JUGEMU</t>
  </si>
  <si>
    <t>FARR 34</t>
  </si>
  <si>
    <t>1D 35</t>
  </si>
  <si>
    <t>Sea Falcon</t>
  </si>
  <si>
    <t xml:space="preserve">Yamaha 33S（ＴＲ）     </t>
  </si>
  <si>
    <t>High Tension</t>
  </si>
  <si>
    <t>ANNEX V</t>
  </si>
  <si>
    <t>VITE 31</t>
  </si>
  <si>
    <t>SUDARENO</t>
  </si>
  <si>
    <t>hayashi 990</t>
  </si>
  <si>
    <t>SHALLON V</t>
  </si>
  <si>
    <t>VITE 31 FK</t>
  </si>
  <si>
    <t>Seam33</t>
  </si>
  <si>
    <t>LADY BIRD GALLOP 3</t>
  </si>
  <si>
    <t>GIBSEA 422</t>
  </si>
  <si>
    <r>
      <t>H</t>
    </r>
    <r>
      <rPr>
        <sz val="10"/>
        <rFont val="ＭＳ Ｐゴシック"/>
        <family val="3"/>
      </rPr>
      <t>ope</t>
    </r>
  </si>
  <si>
    <r>
      <t>V</t>
    </r>
    <r>
      <rPr>
        <sz val="10"/>
        <rFont val="ＭＳ Ｐゴシック"/>
        <family val="3"/>
      </rPr>
      <t>iking</t>
    </r>
  </si>
  <si>
    <r>
      <t>X</t>
    </r>
    <r>
      <rPr>
        <sz val="10"/>
        <rFont val="ＭＳ Ｐゴシック"/>
        <family val="3"/>
      </rPr>
      <t>79</t>
    </r>
  </si>
  <si>
    <r>
      <t>F</t>
    </r>
    <r>
      <rPr>
        <sz val="10"/>
        <rFont val="ＭＳ Ｐゴシック"/>
        <family val="3"/>
      </rPr>
      <t>X Invest Adovisers</t>
    </r>
  </si>
  <si>
    <t>DUFOUR 375</t>
  </si>
  <si>
    <r>
      <t>H</t>
    </r>
    <r>
      <rPr>
        <sz val="10"/>
        <rFont val="ＭＳ Ｐゴシック"/>
        <family val="3"/>
      </rPr>
      <t>AYABUSA</t>
    </r>
  </si>
  <si>
    <r>
      <t>F</t>
    </r>
    <r>
      <rPr>
        <sz val="10"/>
        <rFont val="ＭＳ Ｐゴシック"/>
        <family val="3"/>
      </rPr>
      <t>ar727</t>
    </r>
  </si>
  <si>
    <t>OASIS</t>
  </si>
  <si>
    <t>SWAN 40 (92)</t>
  </si>
  <si>
    <t>Yuki</t>
  </si>
  <si>
    <t>A27</t>
  </si>
  <si>
    <r>
      <t>Yamaha 2</t>
    </r>
    <r>
      <rPr>
        <sz val="10"/>
        <rFont val="ＭＳ Ｐゴシック"/>
        <family val="3"/>
      </rPr>
      <t>6C</t>
    </r>
  </si>
  <si>
    <t>SIKAMARU</t>
  </si>
  <si>
    <t>SIKAMARU</t>
  </si>
  <si>
    <t>5～9m</t>
  </si>
  <si>
    <r>
      <t>D</t>
    </r>
    <r>
      <rPr>
        <sz val="10"/>
        <rFont val="ＭＳ Ｐゴシック"/>
        <family val="3"/>
      </rPr>
      <t>NF</t>
    </r>
  </si>
  <si>
    <r>
      <t>O</t>
    </r>
    <r>
      <rPr>
        <sz val="10"/>
        <rFont val="ＭＳ Ｐゴシック"/>
        <family val="3"/>
      </rPr>
      <t>CS</t>
    </r>
  </si>
  <si>
    <r>
      <t>D</t>
    </r>
    <r>
      <rPr>
        <sz val="10"/>
        <rFont val="ＭＳ Ｐゴシック"/>
        <family val="3"/>
      </rPr>
      <t>NC</t>
    </r>
  </si>
  <si>
    <r>
      <t>O</t>
    </r>
    <r>
      <rPr>
        <sz val="10"/>
        <rFont val="ＭＳ Ｐゴシック"/>
        <family val="3"/>
      </rPr>
      <t>CS</t>
    </r>
  </si>
  <si>
    <t>コメント</t>
  </si>
  <si>
    <t>４月合同レース</t>
  </si>
  <si>
    <t>　第1レース</t>
  </si>
  <si>
    <t>　S-上-ｻｲﾄﾞ-下-F</t>
  </si>
  <si>
    <t>　S-上-下-上-下-F</t>
  </si>
  <si>
    <t>スタート</t>
  </si>
  <si>
    <t xml:space="preserve"> (B)</t>
  </si>
  <si>
    <t xml:space="preserve"> (A*B)</t>
  </si>
  <si>
    <t>順位</t>
  </si>
  <si>
    <t>ｾｰﾙNo</t>
  </si>
  <si>
    <t>TYPE</t>
  </si>
  <si>
    <t>MRC</t>
  </si>
  <si>
    <t>所要時間</t>
  </si>
  <si>
    <t>修正時間</t>
  </si>
  <si>
    <t>東海</t>
  </si>
  <si>
    <t>Sparky Racing</t>
  </si>
  <si>
    <t>Melges24</t>
  </si>
  <si>
    <t>Sea Falcon</t>
  </si>
  <si>
    <t xml:space="preserve">Yamaha 33S（ＴＲ）     </t>
  </si>
  <si>
    <t>Ker40</t>
  </si>
  <si>
    <t>MCC</t>
  </si>
  <si>
    <t>Armis 5</t>
  </si>
  <si>
    <t>J/V9.6CR</t>
  </si>
  <si>
    <t>Seam 31Ⅱ</t>
  </si>
  <si>
    <t>Bell 7</t>
  </si>
  <si>
    <t>Libeccio</t>
  </si>
  <si>
    <t>Boomerang MJ</t>
  </si>
  <si>
    <t>Seascape 27</t>
  </si>
  <si>
    <t>OCS</t>
  </si>
  <si>
    <t>Yuki</t>
  </si>
  <si>
    <t>A27</t>
  </si>
  <si>
    <t>DNC</t>
  </si>
  <si>
    <t>Yamaha 26C</t>
  </si>
  <si>
    <t>DNF</t>
  </si>
  <si>
    <t>JPN0150</t>
  </si>
  <si>
    <t>JPN0188</t>
  </si>
  <si>
    <t>JPN0199</t>
  </si>
  <si>
    <t>QUETEFEEK</t>
  </si>
  <si>
    <t>JPN0210</t>
  </si>
  <si>
    <t>24/04/2014</t>
  </si>
  <si>
    <t>JPN0218</t>
  </si>
  <si>
    <t>JPN０238</t>
  </si>
  <si>
    <t>JPN０321</t>
  </si>
  <si>
    <t>JPN０380</t>
  </si>
  <si>
    <t>JPN０669</t>
  </si>
  <si>
    <t>JPN０777</t>
  </si>
  <si>
    <t>SAMOA</t>
  </si>
  <si>
    <t>JPN3055</t>
  </si>
  <si>
    <t>SLED</t>
  </si>
  <si>
    <t>JPN5095</t>
  </si>
  <si>
    <t>ZETA</t>
  </si>
  <si>
    <t>JPN5118</t>
  </si>
  <si>
    <t>09/05/2014</t>
  </si>
  <si>
    <t>JPN5619</t>
  </si>
  <si>
    <t>CORAL REEF</t>
  </si>
  <si>
    <t>JPN5644</t>
  </si>
  <si>
    <t>ALPHA</t>
  </si>
  <si>
    <t>JPN5752</t>
  </si>
  <si>
    <t>FONTAINE</t>
  </si>
  <si>
    <t>JPN6328</t>
  </si>
  <si>
    <t>BANTEN2</t>
  </si>
  <si>
    <t>JPN6454</t>
  </si>
  <si>
    <t>EXOTIQUE</t>
  </si>
  <si>
    <t>JPN6565</t>
  </si>
  <si>
    <t>SAYUTO</t>
  </si>
  <si>
    <t>JPN6626</t>
  </si>
  <si>
    <t>MAKALLI</t>
  </si>
  <si>
    <t>JPN6684</t>
  </si>
  <si>
    <t>５月１８日、快晴の元合同レースが開催されました。
今回は東海ミドル選手権レースも兼ねたため日産、富貴、碧南からも参加がありトップ争いはいつもと違うメンバーが加わった。
ＭＣＣではスーパーウェーブが先月に続きよい走り。ダンシングはまたも２レース目で残念。わずかであるがリコール。
２レーストータルはホーネットとスーパーウェーブが同点。取り決めによりホーネットの優勝でした。
昨年もそんなことが間々あったとホーネットの運の強さか・・・・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</si>
</sst>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"/>
    <numFmt numFmtId="179" formatCode="[&lt;=999]000;[&lt;=99999]000\-00;000\-0000"/>
    <numFmt numFmtId="180" formatCode="0_);[Red]\(0\)"/>
    <numFmt numFmtId="181" formatCode="0_ ;[Red]\-0\ "/>
    <numFmt numFmtId="182" formatCode="0.00000"/>
    <numFmt numFmtId="183" formatCode="0.0_ ;[Red]\-0.0\ "/>
    <numFmt numFmtId="184" formatCode="0.0000_);[Red]\(0.0000\)"/>
    <numFmt numFmtId="185" formatCode="0.00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.0_);[Red]\(0.0\)"/>
    <numFmt numFmtId="192" formatCode="0.00_);[Red]\(0.00\)"/>
    <numFmt numFmtId="193" formatCode="0_ "/>
    <numFmt numFmtId="194" formatCode="0.000_ "/>
    <numFmt numFmtId="195" formatCode="0.000_);[Red]\(0.000\)"/>
    <numFmt numFmtId="196" formatCode="h:mm:ss;@"/>
    <numFmt numFmtId="197" formatCode="0.00_ "/>
  </numFmts>
  <fonts count="12">
    <font>
      <sz val="10"/>
      <name val="ＭＳ Ｐゴシック"/>
      <family val="3"/>
    </font>
    <font>
      <sz val="6"/>
      <name val="ＭＳ Ｐゴシック"/>
      <family val="3"/>
    </font>
    <font>
      <u val="single"/>
      <sz val="11.8"/>
      <color indexed="12"/>
      <name val="ＭＳ Ｐゴシック"/>
      <family val="3"/>
    </font>
    <font>
      <u val="single"/>
      <sz val="11.8"/>
      <color indexed="36"/>
      <name val="ＭＳ Ｐゴシック"/>
      <family val="3"/>
    </font>
    <font>
      <sz val="10"/>
      <color indexed="9"/>
      <name val="ＭＳ Ｐ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9"/>
      <name val="MS UI Gothic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b/>
      <sz val="8"/>
      <name val="ＭＳ Ｐゴシック"/>
      <family val="2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1" xfId="0" applyFont="1" applyBorder="1" applyAlignment="1" applyProtection="1">
      <alignment/>
      <protection/>
    </xf>
    <xf numFmtId="0" fontId="0" fillId="0" borderId="1" xfId="0" applyFont="1" applyFill="1" applyBorder="1" applyAlignment="1">
      <alignment horizontal="center" vertical="center"/>
    </xf>
    <xf numFmtId="180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21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80" fontId="0" fillId="0" borderId="3" xfId="0" applyNumberFormat="1" applyFont="1" applyFill="1" applyBorder="1" applyAlignment="1">
      <alignment horizontal="center"/>
    </xf>
    <xf numFmtId="180" fontId="0" fillId="0" borderId="4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180" fontId="0" fillId="0" borderId="6" xfId="0" applyNumberFormat="1" applyFont="1" applyFill="1" applyBorder="1" applyAlignment="1">
      <alignment horizontal="center"/>
    </xf>
    <xf numFmtId="0" fontId="0" fillId="0" borderId="2" xfId="0" applyFont="1" applyBorder="1" applyAlignment="1" applyProtection="1">
      <alignment/>
      <protection locked="0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0" borderId="5" xfId="0" applyFont="1" applyBorder="1" applyAlignment="1" applyProtection="1">
      <alignment horizontal="center"/>
      <protection/>
    </xf>
    <xf numFmtId="0" fontId="0" fillId="0" borderId="8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80" fontId="0" fillId="0" borderId="9" xfId="0" applyNumberFormat="1" applyFont="1" applyFill="1" applyBorder="1" applyAlignment="1">
      <alignment horizontal="center"/>
    </xf>
    <xf numFmtId="180" fontId="0" fillId="0" borderId="1" xfId="0" applyNumberFormat="1" applyFont="1" applyFill="1" applyBorder="1" applyAlignment="1">
      <alignment horizontal="center"/>
    </xf>
    <xf numFmtId="0" fontId="0" fillId="0" borderId="8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4" fillId="0" borderId="5" xfId="0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center"/>
      <protection/>
    </xf>
    <xf numFmtId="180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190" fontId="0" fillId="0" borderId="0" xfId="0" applyNumberFormat="1" applyFont="1" applyFill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184" fontId="0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>
      <alignment/>
    </xf>
    <xf numFmtId="0" fontId="0" fillId="2" borderId="10" xfId="0" applyFont="1" applyFill="1" applyBorder="1" applyAlignment="1">
      <alignment horizontal="left"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90" fontId="0" fillId="0" borderId="0" xfId="0" applyNumberFormat="1" applyFont="1" applyFill="1" applyBorder="1" applyAlignment="1">
      <alignment horizontal="left"/>
    </xf>
    <xf numFmtId="0" fontId="0" fillId="0" borderId="2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>
      <alignment horizontal="center"/>
    </xf>
    <xf numFmtId="18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180" fontId="0" fillId="0" borderId="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8" xfId="0" applyFont="1" applyFill="1" applyBorder="1" applyAlignment="1">
      <alignment horizontal="center"/>
    </xf>
    <xf numFmtId="180" fontId="0" fillId="0" borderId="13" xfId="0" applyNumberFormat="1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>
      <alignment horizontal="center"/>
    </xf>
    <xf numFmtId="180" fontId="0" fillId="0" borderId="7" xfId="0" applyNumberFormat="1" applyFont="1" applyFill="1" applyBorder="1" applyAlignment="1">
      <alignment horizontal="center"/>
    </xf>
    <xf numFmtId="191" fontId="0" fillId="0" borderId="4" xfId="0" applyNumberFormat="1" applyFon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horizontal="center"/>
    </xf>
    <xf numFmtId="180" fontId="0" fillId="0" borderId="11" xfId="0" applyNumberFormat="1" applyFont="1" applyFill="1" applyBorder="1" applyAlignment="1">
      <alignment horizontal="center"/>
    </xf>
    <xf numFmtId="21" fontId="0" fillId="0" borderId="1" xfId="0" applyNumberFormat="1" applyFont="1" applyFill="1" applyBorder="1" applyAlignment="1">
      <alignment horizontal="center"/>
    </xf>
    <xf numFmtId="21" fontId="0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3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2" borderId="0" xfId="0" applyFont="1" applyFill="1" applyBorder="1" applyAlignment="1" applyProtection="1">
      <alignment/>
      <protection locked="0"/>
    </xf>
    <xf numFmtId="0" fontId="0" fillId="0" borderId="1" xfId="0" applyFill="1" applyBorder="1" applyAlignment="1">
      <alignment horizontal="center"/>
    </xf>
    <xf numFmtId="196" fontId="0" fillId="0" borderId="1" xfId="0" applyNumberForma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/>
      <protection/>
    </xf>
    <xf numFmtId="184" fontId="0" fillId="0" borderId="3" xfId="0" applyNumberFormat="1" applyFont="1" applyFill="1" applyBorder="1" applyAlignment="1" applyProtection="1">
      <alignment horizontal="center"/>
      <protection locked="0"/>
    </xf>
    <xf numFmtId="184" fontId="0" fillId="0" borderId="4" xfId="0" applyNumberFormat="1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191" fontId="0" fillId="4" borderId="4" xfId="0" applyNumberFormat="1" applyFont="1" applyFill="1" applyBorder="1" applyAlignment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21" fontId="0" fillId="4" borderId="1" xfId="0" applyNumberFormat="1" applyFont="1" applyFill="1" applyBorder="1" applyAlignment="1">
      <alignment horizontal="center"/>
    </xf>
    <xf numFmtId="21" fontId="0" fillId="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4" borderId="2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191" fontId="0" fillId="4" borderId="1" xfId="0" applyNumberFormat="1" applyFont="1" applyFill="1" applyBorder="1" applyAlignment="1">
      <alignment horizontal="center"/>
    </xf>
    <xf numFmtId="0" fontId="0" fillId="5" borderId="0" xfId="0" applyFont="1" applyFill="1" applyBorder="1" applyAlignment="1">
      <alignment horizontal="left"/>
    </xf>
    <xf numFmtId="0" fontId="0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/>
    </xf>
    <xf numFmtId="196" fontId="0" fillId="4" borderId="0" xfId="0" applyNumberFormat="1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 vertical="center"/>
    </xf>
    <xf numFmtId="195" fontId="0" fillId="0" borderId="0" xfId="0" applyNumberFormat="1" applyFont="1" applyFill="1" applyBorder="1" applyAlignment="1">
      <alignment horizontal="center"/>
    </xf>
    <xf numFmtId="195" fontId="0" fillId="0" borderId="0" xfId="0" applyNumberFormat="1" applyFont="1" applyBorder="1" applyAlignment="1">
      <alignment horizontal="center"/>
    </xf>
    <xf numFmtId="195" fontId="0" fillId="0" borderId="0" xfId="0" applyNumberFormat="1" applyFont="1" applyFill="1" applyBorder="1" applyAlignment="1" applyProtection="1">
      <alignment horizontal="center"/>
      <protection locked="0"/>
    </xf>
    <xf numFmtId="195" fontId="0" fillId="6" borderId="0" xfId="0" applyNumberFormat="1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195" fontId="0" fillId="4" borderId="6" xfId="0" applyNumberFormat="1" applyFont="1" applyFill="1" applyBorder="1" applyAlignment="1">
      <alignment horizontal="center"/>
    </xf>
    <xf numFmtId="195" fontId="0" fillId="0" borderId="0" xfId="0" applyNumberFormat="1" applyFont="1" applyBorder="1" applyAlignment="1">
      <alignment horizontal="left"/>
    </xf>
    <xf numFmtId="180" fontId="0" fillId="0" borderId="5" xfId="0" applyNumberFormat="1" applyFont="1" applyFill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195" fontId="0" fillId="4" borderId="1" xfId="0" applyNumberFormat="1" applyFont="1" applyFill="1" applyBorder="1" applyAlignment="1">
      <alignment horizontal="center"/>
    </xf>
    <xf numFmtId="195" fontId="0" fillId="6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vertical="center"/>
    </xf>
    <xf numFmtId="195" fontId="0" fillId="7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21" applyFont="1" applyFill="1" applyBorder="1" applyAlignment="1">
      <alignment horizontal="left" vertical="center"/>
      <protection/>
    </xf>
    <xf numFmtId="0" fontId="0" fillId="0" borderId="1" xfId="21" applyFont="1" applyFill="1" applyBorder="1" applyAlignment="1">
      <alignment vertical="center"/>
      <protection/>
    </xf>
    <xf numFmtId="195" fontId="0" fillId="0" borderId="1" xfId="0" applyNumberFormat="1" applyFont="1" applyFill="1" applyBorder="1" applyAlignment="1">
      <alignment horizontal="center"/>
    </xf>
    <xf numFmtId="184" fontId="0" fillId="0" borderId="0" xfId="0" applyNumberFormat="1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194" fontId="0" fillId="0" borderId="1" xfId="0" applyNumberFormat="1" applyBorder="1" applyAlignment="1">
      <alignment horizontal="left"/>
    </xf>
    <xf numFmtId="194" fontId="0" fillId="0" borderId="1" xfId="0" applyNumberFormat="1" applyFill="1" applyBorder="1" applyAlignment="1">
      <alignment horizontal="left"/>
    </xf>
    <xf numFmtId="195" fontId="0" fillId="3" borderId="1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5" fillId="0" borderId="15" xfId="0" applyFont="1" applyFill="1" applyBorder="1" applyAlignment="1">
      <alignment/>
    </xf>
    <xf numFmtId="194" fontId="5" fillId="6" borderId="15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vertical="center"/>
    </xf>
    <xf numFmtId="195" fontId="5" fillId="6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195" fontId="5" fillId="6" borderId="15" xfId="0" applyNumberFormat="1" applyFont="1" applyFill="1" applyBorder="1" applyAlignment="1">
      <alignment horizontal="center" vertical="center"/>
    </xf>
    <xf numFmtId="194" fontId="5" fillId="0" borderId="15" xfId="0" applyNumberFormat="1" applyFont="1" applyFill="1" applyBorder="1" applyAlignment="1">
      <alignment horizontal="center"/>
    </xf>
    <xf numFmtId="195" fontId="5" fillId="0" borderId="15" xfId="0" applyNumberFormat="1" applyFont="1" applyFill="1" applyBorder="1" applyAlignment="1">
      <alignment horizontal="center"/>
    </xf>
    <xf numFmtId="180" fontId="0" fillId="0" borderId="1" xfId="0" applyNumberFormat="1" applyFont="1" applyFill="1" applyBorder="1" applyAlignment="1">
      <alignment horizontal="center"/>
    </xf>
    <xf numFmtId="180" fontId="0" fillId="0" borderId="1" xfId="0" applyNumberFormat="1" applyFont="1" applyBorder="1" applyAlignment="1">
      <alignment horizontal="center"/>
    </xf>
    <xf numFmtId="18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vertical="center"/>
    </xf>
    <xf numFmtId="193" fontId="0" fillId="0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/>
    </xf>
    <xf numFmtId="195" fontId="5" fillId="0" borderId="14" xfId="0" applyNumberFormat="1" applyFont="1" applyFill="1" applyBorder="1" applyAlignment="1">
      <alignment horizontal="center" vertical="center"/>
    </xf>
    <xf numFmtId="195" fontId="5" fillId="6" borderId="1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" xfId="0" applyFont="1" applyBorder="1" applyAlignment="1">
      <alignment/>
    </xf>
    <xf numFmtId="194" fontId="0" fillId="0" borderId="0" xfId="0" applyNumberFormat="1" applyAlignment="1">
      <alignment/>
    </xf>
    <xf numFmtId="194" fontId="0" fillId="6" borderId="0" xfId="0" applyNumberFormat="1" applyFill="1" applyAlignment="1">
      <alignment horizontal="center"/>
    </xf>
    <xf numFmtId="194" fontId="0" fillId="0" borderId="0" xfId="0" applyNumberFormat="1" applyFill="1" applyAlignment="1">
      <alignment horizontal="center"/>
    </xf>
    <xf numFmtId="21" fontId="0" fillId="4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94" fontId="0" fillId="0" borderId="0" xfId="0" applyNumberFormat="1" applyFill="1" applyBorder="1" applyAlignment="1">
      <alignment horizontal="left"/>
    </xf>
    <xf numFmtId="196" fontId="0" fillId="0" borderId="0" xfId="0" applyNumberFormat="1" applyFill="1" applyBorder="1" applyAlignment="1">
      <alignment/>
    </xf>
    <xf numFmtId="21" fontId="0" fillId="0" borderId="0" xfId="0" applyNumberFormat="1" applyFont="1" applyFill="1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194" fontId="0" fillId="8" borderId="0" xfId="0" applyNumberFormat="1" applyFill="1" applyAlignment="1">
      <alignment/>
    </xf>
    <xf numFmtId="0" fontId="0" fillId="8" borderId="0" xfId="0" applyFill="1" applyAlignment="1">
      <alignment/>
    </xf>
    <xf numFmtId="197" fontId="0" fillId="8" borderId="0" xfId="0" applyNumberFormat="1" applyFill="1" applyAlignment="1">
      <alignment/>
    </xf>
    <xf numFmtId="197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56" fontId="0" fillId="0" borderId="0" xfId="0" applyNumberFormat="1" applyFont="1" applyFill="1" applyBorder="1" applyAlignment="1">
      <alignment horizontal="left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List 05110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2"/>
  <sheetViews>
    <sheetView workbookViewId="0" topLeftCell="A1">
      <selection activeCell="C53" sqref="C53"/>
    </sheetView>
  </sheetViews>
  <sheetFormatPr defaultColWidth="9.140625" defaultRowHeight="12"/>
  <cols>
    <col min="1" max="1" width="4.28125" style="126" customWidth="1"/>
    <col min="2" max="2" width="4.7109375" style="126" customWidth="1"/>
    <col min="3" max="3" width="6.7109375" style="126" customWidth="1"/>
    <col min="4" max="5" width="5.7109375" style="126" customWidth="1"/>
    <col min="6" max="16384" width="9.140625" style="126" customWidth="1"/>
  </cols>
  <sheetData>
    <row r="2" ht="12">
      <c r="B2" s="126" t="s">
        <v>167</v>
      </c>
    </row>
    <row r="3" s="50" customFormat="1" ht="12">
      <c r="C3" s="51" t="s">
        <v>168</v>
      </c>
    </row>
    <row r="4" s="50" customFormat="1" ht="12">
      <c r="C4" s="51" t="s">
        <v>155</v>
      </c>
    </row>
    <row r="5" s="50" customFormat="1" ht="12">
      <c r="C5" s="39" t="s">
        <v>185</v>
      </c>
    </row>
    <row r="6" s="50" customFormat="1" ht="12">
      <c r="C6" s="50" t="s">
        <v>169</v>
      </c>
    </row>
    <row r="7" s="50" customFormat="1" ht="12">
      <c r="C7" s="51" t="s">
        <v>184</v>
      </c>
    </row>
    <row r="9" ht="12">
      <c r="B9" s="126" t="s">
        <v>170</v>
      </c>
    </row>
    <row r="10" spans="3:4" ht="12">
      <c r="C10" s="128"/>
      <c r="D10" s="51" t="s">
        <v>156</v>
      </c>
    </row>
    <row r="11" spans="3:4" ht="12">
      <c r="C11" s="104" t="s">
        <v>184</v>
      </c>
      <c r="D11" s="106"/>
    </row>
    <row r="12" spans="3:8" ht="12">
      <c r="C12" s="6"/>
      <c r="D12" s="104" t="s">
        <v>161</v>
      </c>
      <c r="E12" s="127"/>
      <c r="F12" s="127"/>
      <c r="G12" s="127"/>
      <c r="H12" s="127"/>
    </row>
    <row r="13" spans="3:8" ht="12">
      <c r="C13" s="6"/>
      <c r="D13" s="104" t="s">
        <v>162</v>
      </c>
      <c r="E13" s="127"/>
      <c r="F13" s="127"/>
      <c r="G13" s="127"/>
      <c r="H13" s="127"/>
    </row>
    <row r="14" spans="3:4" ht="12">
      <c r="C14" s="5"/>
      <c r="D14" s="122" t="s">
        <v>171</v>
      </c>
    </row>
    <row r="15" spans="3:4" ht="12">
      <c r="C15" s="105" t="s">
        <v>163</v>
      </c>
      <c r="D15" s="106"/>
    </row>
    <row r="16" spans="3:4" ht="12">
      <c r="C16" s="122" t="s">
        <v>172</v>
      </c>
      <c r="D16" s="64"/>
    </row>
    <row r="17" spans="3:4" ht="12">
      <c r="C17" s="105" t="s">
        <v>164</v>
      </c>
      <c r="D17" s="64"/>
    </row>
    <row r="18" spans="3:4" ht="12">
      <c r="C18" s="147" t="s">
        <v>173</v>
      </c>
      <c r="D18" s="148"/>
    </row>
    <row r="19" spans="3:4" s="50" customFormat="1" ht="12">
      <c r="C19" s="51"/>
      <c r="D19" s="13"/>
    </row>
    <row r="20" ht="12">
      <c r="B20" s="126" t="s">
        <v>174</v>
      </c>
    </row>
    <row r="21" spans="3:4" ht="12">
      <c r="C21" s="104" t="s">
        <v>166</v>
      </c>
      <c r="D21" s="39"/>
    </row>
    <row r="22" spans="3:4" ht="12">
      <c r="C22" s="130"/>
      <c r="D22" s="51" t="s">
        <v>156</v>
      </c>
    </row>
    <row r="23" spans="3:4" ht="12">
      <c r="C23" s="104" t="s">
        <v>175</v>
      </c>
      <c r="D23" s="51"/>
    </row>
    <row r="24" spans="3:4" ht="12">
      <c r="C24" s="104" t="s">
        <v>184</v>
      </c>
      <c r="D24" s="106"/>
    </row>
    <row r="25" spans="3:4" ht="12">
      <c r="C25" s="6"/>
      <c r="D25" s="104" t="s">
        <v>161</v>
      </c>
    </row>
    <row r="26" spans="3:4" ht="12">
      <c r="C26" s="105" t="s">
        <v>163</v>
      </c>
      <c r="D26" s="106"/>
    </row>
    <row r="27" spans="3:4" ht="12">
      <c r="C27" s="122" t="s">
        <v>172</v>
      </c>
      <c r="D27" s="64"/>
    </row>
    <row r="28" spans="3:4" ht="12">
      <c r="C28" s="105" t="s">
        <v>164</v>
      </c>
      <c r="D28" s="64"/>
    </row>
    <row r="31" ht="12">
      <c r="B31" s="126" t="s">
        <v>157</v>
      </c>
    </row>
    <row r="32" ht="12">
      <c r="C32" s="126" t="s">
        <v>158</v>
      </c>
    </row>
    <row r="33" ht="12">
      <c r="C33" s="50" t="s">
        <v>0</v>
      </c>
    </row>
    <row r="34" ht="12">
      <c r="C34" s="50"/>
    </row>
    <row r="36" ht="12">
      <c r="B36" s="126" t="s">
        <v>1</v>
      </c>
    </row>
    <row r="37" ht="12">
      <c r="C37" s="50" t="s">
        <v>159</v>
      </c>
    </row>
    <row r="38" ht="12">
      <c r="C38" s="50" t="s">
        <v>2</v>
      </c>
    </row>
    <row r="39" ht="12">
      <c r="C39" s="50" t="s">
        <v>6</v>
      </c>
    </row>
    <row r="40" ht="12">
      <c r="C40" s="50" t="s">
        <v>3</v>
      </c>
    </row>
    <row r="41" ht="12">
      <c r="C41" s="50" t="s">
        <v>4</v>
      </c>
    </row>
    <row r="43" ht="12">
      <c r="B43" s="126" t="s">
        <v>5</v>
      </c>
    </row>
    <row r="44" ht="12">
      <c r="C44" s="126" t="s">
        <v>7</v>
      </c>
    </row>
    <row r="45" ht="12">
      <c r="D45" s="126" t="s">
        <v>176</v>
      </c>
    </row>
    <row r="46" ht="12">
      <c r="E46" s="51" t="s">
        <v>182</v>
      </c>
    </row>
    <row r="47" ht="12">
      <c r="E47" s="50" t="s">
        <v>179</v>
      </c>
    </row>
    <row r="48" ht="12">
      <c r="F48" s="39" t="s">
        <v>177</v>
      </c>
    </row>
    <row r="49" ht="12">
      <c r="F49" s="39" t="s">
        <v>178</v>
      </c>
    </row>
    <row r="50" ht="12">
      <c r="E50" s="126" t="s">
        <v>8</v>
      </c>
    </row>
    <row r="52" ht="12">
      <c r="C52" s="126" t="s">
        <v>9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9"/>
  <sheetViews>
    <sheetView workbookViewId="0" topLeftCell="A1">
      <selection activeCell="D26" sqref="D26"/>
    </sheetView>
  </sheetViews>
  <sheetFormatPr defaultColWidth="9.140625" defaultRowHeight="12"/>
  <cols>
    <col min="1" max="1" width="3.8515625" style="8" customWidth="1"/>
    <col min="2" max="2" width="6.57421875" style="2" customWidth="1"/>
    <col min="3" max="3" width="21.28125" style="9" customWidth="1"/>
    <col min="4" max="4" width="21.28125" style="8" customWidth="1"/>
    <col min="5" max="5" width="8.28125" style="11" customWidth="1"/>
    <col min="6" max="6" width="7.28125" style="98" customWidth="1"/>
    <col min="7" max="7" width="9.7109375" style="2" customWidth="1"/>
    <col min="8" max="8" width="5.7109375" style="4" customWidth="1"/>
    <col min="9" max="10" width="9.7109375" style="2" customWidth="1"/>
    <col min="11" max="11" width="5.7109375" style="11" customWidth="1"/>
    <col min="12" max="12" width="9.7109375" style="2" customWidth="1"/>
    <col min="13" max="13" width="5.7109375" style="11" customWidth="1"/>
    <col min="14" max="15" width="9.7109375" style="2" customWidth="1"/>
    <col min="16" max="16" width="5.7109375" style="12" customWidth="1"/>
    <col min="17" max="18" width="5.7109375" style="11" customWidth="1"/>
    <col min="19" max="20" width="7.28125" style="2" customWidth="1"/>
    <col min="21" max="16384" width="9.140625" style="8" customWidth="1"/>
  </cols>
  <sheetData>
    <row r="2" spans="2:20" s="38" customFormat="1" ht="24" customHeight="1">
      <c r="B2" s="93" t="s">
        <v>824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"/>
      <c r="Q2" s="51"/>
      <c r="S2" s="13"/>
      <c r="T2" s="13"/>
    </row>
    <row r="3" spans="2:20" s="39" customFormat="1" ht="12">
      <c r="B3" s="13"/>
      <c r="E3" s="13"/>
      <c r="F3" s="51"/>
      <c r="G3" s="13"/>
      <c r="H3" s="14"/>
      <c r="I3" s="13"/>
      <c r="J3" s="13"/>
      <c r="K3" s="13"/>
      <c r="L3" s="13"/>
      <c r="M3" s="13"/>
      <c r="N3" s="13"/>
      <c r="O3" s="13"/>
      <c r="P3" s="14"/>
      <c r="Q3" s="13"/>
      <c r="R3" s="13"/>
      <c r="S3" s="13"/>
      <c r="T3" s="13"/>
    </row>
    <row r="4" spans="2:20" s="39" customFormat="1" ht="12">
      <c r="B4" s="75"/>
      <c r="C4" s="41"/>
      <c r="D4" s="74"/>
      <c r="E4" s="42"/>
      <c r="F4" s="94"/>
      <c r="G4" s="75" t="s">
        <v>42</v>
      </c>
      <c r="H4" s="76"/>
      <c r="I4" s="77"/>
      <c r="J4" s="42"/>
      <c r="K4" s="28"/>
      <c r="L4" s="75" t="s">
        <v>42</v>
      </c>
      <c r="M4" s="40"/>
      <c r="N4" s="77"/>
      <c r="O4" s="75"/>
      <c r="P4" s="23"/>
      <c r="Q4" s="40"/>
      <c r="R4" s="28"/>
      <c r="S4" s="13"/>
      <c r="T4" s="13"/>
    </row>
    <row r="5" spans="2:20" s="39" customFormat="1" ht="12">
      <c r="B5" s="13"/>
      <c r="D5" s="78"/>
      <c r="E5" s="44"/>
      <c r="F5" s="95"/>
      <c r="G5" s="13"/>
      <c r="H5" s="79"/>
      <c r="I5" s="80" t="s">
        <v>826</v>
      </c>
      <c r="J5" s="44"/>
      <c r="K5" s="29"/>
      <c r="L5" s="13"/>
      <c r="M5" s="43"/>
      <c r="N5" s="80" t="s">
        <v>151</v>
      </c>
      <c r="O5" s="13"/>
      <c r="P5" s="24"/>
      <c r="Q5" s="43"/>
      <c r="R5" s="29"/>
      <c r="S5" s="13"/>
      <c r="T5" s="13"/>
    </row>
    <row r="6" spans="4:20" s="39" customFormat="1" ht="12">
      <c r="D6" s="78"/>
      <c r="E6" s="44"/>
      <c r="F6" s="95"/>
      <c r="G6" s="81" t="s">
        <v>43</v>
      </c>
      <c r="H6" s="82"/>
      <c r="I6" s="37" t="s">
        <v>827</v>
      </c>
      <c r="J6" s="83"/>
      <c r="K6" s="34"/>
      <c r="L6" s="81" t="s">
        <v>43</v>
      </c>
      <c r="M6" s="84"/>
      <c r="N6" s="37" t="s">
        <v>828</v>
      </c>
      <c r="O6" s="81"/>
      <c r="P6" s="35"/>
      <c r="Q6" s="43"/>
      <c r="R6" s="29"/>
      <c r="S6" s="13"/>
      <c r="T6" s="13"/>
    </row>
    <row r="7" spans="2:20" s="39" customFormat="1" ht="11.25" customHeight="1">
      <c r="B7" s="43"/>
      <c r="E7" s="44"/>
      <c r="F7" s="95"/>
      <c r="G7" s="13" t="s">
        <v>44</v>
      </c>
      <c r="H7" s="85"/>
      <c r="I7" s="53">
        <v>3.0729844413012732</v>
      </c>
      <c r="J7" s="73" t="s">
        <v>152</v>
      </c>
      <c r="K7" s="29">
        <v>0.9</v>
      </c>
      <c r="L7" s="13" t="s">
        <v>44</v>
      </c>
      <c r="M7" s="43"/>
      <c r="N7" s="53">
        <v>6</v>
      </c>
      <c r="O7" s="73" t="s">
        <v>152</v>
      </c>
      <c r="P7" s="86">
        <v>1.2</v>
      </c>
      <c r="Q7" s="43"/>
      <c r="R7" s="29"/>
      <c r="S7" s="13"/>
      <c r="T7" s="13"/>
    </row>
    <row r="8" spans="2:20" s="39" customFormat="1" ht="12">
      <c r="B8" s="43"/>
      <c r="E8" s="13"/>
      <c r="F8" s="96"/>
      <c r="G8" s="81" t="s">
        <v>45</v>
      </c>
      <c r="H8" s="87"/>
      <c r="I8" s="88" t="s">
        <v>819</v>
      </c>
      <c r="J8" s="37"/>
      <c r="K8" s="34"/>
      <c r="L8" s="81" t="s">
        <v>45</v>
      </c>
      <c r="M8" s="84"/>
      <c r="N8" s="88" t="s">
        <v>819</v>
      </c>
      <c r="O8" s="37"/>
      <c r="P8" s="35"/>
      <c r="Q8" s="43"/>
      <c r="R8" s="29"/>
      <c r="S8" s="13"/>
      <c r="T8" s="13"/>
    </row>
    <row r="9" spans="2:20" s="10" customFormat="1" ht="12">
      <c r="B9" s="45"/>
      <c r="C9" s="46"/>
      <c r="D9" s="47"/>
      <c r="E9" s="47"/>
      <c r="F9" s="97"/>
      <c r="G9" s="89" t="s">
        <v>829</v>
      </c>
      <c r="H9" s="90"/>
      <c r="I9" s="91">
        <v>0.4375</v>
      </c>
      <c r="J9" s="55"/>
      <c r="K9" s="30"/>
      <c r="L9" s="89" t="s">
        <v>829</v>
      </c>
      <c r="M9" s="45"/>
      <c r="N9" s="92">
        <v>0.5</v>
      </c>
      <c r="O9" s="55"/>
      <c r="P9" s="26"/>
      <c r="Q9" s="45"/>
      <c r="R9" s="30"/>
      <c r="S9" s="11"/>
      <c r="T9" s="11"/>
    </row>
    <row r="10" spans="2:18" ht="12">
      <c r="B10" s="1"/>
      <c r="C10" s="3"/>
      <c r="D10" s="16"/>
      <c r="E10" s="48"/>
      <c r="F10" s="97"/>
      <c r="G10" s="1"/>
      <c r="H10" s="18"/>
      <c r="I10" s="1" t="s">
        <v>830</v>
      </c>
      <c r="J10" s="1" t="s">
        <v>831</v>
      </c>
      <c r="K10" s="19" t="s">
        <v>832</v>
      </c>
      <c r="L10" s="1"/>
      <c r="M10" s="36"/>
      <c r="N10" s="1" t="s">
        <v>830</v>
      </c>
      <c r="O10" s="1" t="s">
        <v>831</v>
      </c>
      <c r="P10" s="19" t="s">
        <v>832</v>
      </c>
      <c r="Q10" s="19" t="s">
        <v>79</v>
      </c>
      <c r="R10" s="19" t="s">
        <v>78</v>
      </c>
    </row>
    <row r="11" spans="2:18" ht="12">
      <c r="B11" s="1" t="s">
        <v>833</v>
      </c>
      <c r="C11" s="62" t="s">
        <v>18</v>
      </c>
      <c r="D11" s="61" t="s">
        <v>834</v>
      </c>
      <c r="E11" s="63" t="s">
        <v>80</v>
      </c>
      <c r="F11" s="55" t="s">
        <v>835</v>
      </c>
      <c r="G11" s="1" t="s">
        <v>46</v>
      </c>
      <c r="H11" s="18" t="s">
        <v>55</v>
      </c>
      <c r="I11" s="1" t="s">
        <v>836</v>
      </c>
      <c r="J11" s="1" t="s">
        <v>837</v>
      </c>
      <c r="K11" s="19" t="s">
        <v>76</v>
      </c>
      <c r="L11" s="1" t="s">
        <v>46</v>
      </c>
      <c r="M11" s="36" t="s">
        <v>55</v>
      </c>
      <c r="N11" s="1" t="s">
        <v>836</v>
      </c>
      <c r="O11" s="1" t="s">
        <v>837</v>
      </c>
      <c r="P11" s="19" t="s">
        <v>76</v>
      </c>
      <c r="Q11" s="19" t="s">
        <v>76</v>
      </c>
      <c r="R11" s="19" t="s">
        <v>77</v>
      </c>
    </row>
    <row r="12" spans="2:18" ht="12">
      <c r="B12" s="17">
        <v>5619</v>
      </c>
      <c r="C12" s="52" t="s">
        <v>13</v>
      </c>
      <c r="D12" s="52" t="s">
        <v>14</v>
      </c>
      <c r="E12" s="101" t="s">
        <v>838</v>
      </c>
      <c r="F12" s="178">
        <v>1.009</v>
      </c>
      <c r="G12" s="102">
        <v>0.46195601851851853</v>
      </c>
      <c r="H12" s="19">
        <v>4</v>
      </c>
      <c r="I12" s="102">
        <v>0.02445601851851853</v>
      </c>
      <c r="J12" s="102">
        <v>0.024676122685185195</v>
      </c>
      <c r="K12" s="36">
        <v>3</v>
      </c>
      <c r="L12" s="92">
        <v>0.5457407407407407</v>
      </c>
      <c r="M12" s="19">
        <v>4</v>
      </c>
      <c r="N12" s="21">
        <v>0.04574074074074075</v>
      </c>
      <c r="O12" s="21">
        <v>0.04615240740740741</v>
      </c>
      <c r="P12" s="36">
        <v>1</v>
      </c>
      <c r="Q12" s="36">
        <f aca="true" t="shared" si="0" ref="Q12:Q19">P12+K12</f>
        <v>4</v>
      </c>
      <c r="R12" s="19">
        <v>1</v>
      </c>
    </row>
    <row r="13" spans="1:18" ht="12">
      <c r="A13" s="10"/>
      <c r="B13" s="17">
        <v>5830</v>
      </c>
      <c r="C13" s="52" t="s">
        <v>841</v>
      </c>
      <c r="D13" s="52" t="s">
        <v>842</v>
      </c>
      <c r="E13" s="101" t="s">
        <v>838</v>
      </c>
      <c r="F13" s="178">
        <v>1.04</v>
      </c>
      <c r="G13" s="102">
        <v>0.46099537037037036</v>
      </c>
      <c r="H13" s="19">
        <v>2</v>
      </c>
      <c r="I13" s="102">
        <v>0.02349537037037036</v>
      </c>
      <c r="J13" s="102">
        <v>0.024435185185185178</v>
      </c>
      <c r="K13" s="36">
        <v>2</v>
      </c>
      <c r="L13" s="92">
        <v>0.5457291666666667</v>
      </c>
      <c r="M13" s="19">
        <v>3</v>
      </c>
      <c r="N13" s="21">
        <v>0.04572916666666671</v>
      </c>
      <c r="O13" s="21">
        <v>0.04755833333333338</v>
      </c>
      <c r="P13" s="36">
        <v>2</v>
      </c>
      <c r="Q13" s="36">
        <f t="shared" si="0"/>
        <v>4</v>
      </c>
      <c r="R13" s="19">
        <v>1</v>
      </c>
    </row>
    <row r="14" spans="2:18" ht="12">
      <c r="B14" s="17">
        <v>5363</v>
      </c>
      <c r="C14" s="52" t="s">
        <v>11</v>
      </c>
      <c r="D14" s="52" t="s">
        <v>12</v>
      </c>
      <c r="E14" s="101" t="s">
        <v>838</v>
      </c>
      <c r="F14" s="178">
        <v>1.081</v>
      </c>
      <c r="G14" s="102">
        <v>0.4600462962962963</v>
      </c>
      <c r="H14" s="19">
        <v>1</v>
      </c>
      <c r="I14" s="102">
        <v>0.022546296296296287</v>
      </c>
      <c r="J14" s="102">
        <v>0.024372546296296285</v>
      </c>
      <c r="K14" s="36">
        <v>1</v>
      </c>
      <c r="L14" s="92">
        <v>0.5441782407407407</v>
      </c>
      <c r="M14" s="19">
        <v>1</v>
      </c>
      <c r="N14" s="21">
        <v>0.044178240740740726</v>
      </c>
      <c r="O14" s="21">
        <v>0.04775667824074072</v>
      </c>
      <c r="P14" s="36">
        <v>3</v>
      </c>
      <c r="Q14" s="36">
        <f t="shared" si="0"/>
        <v>4</v>
      </c>
      <c r="R14" s="19">
        <v>1</v>
      </c>
    </row>
    <row r="15" spans="2:18" ht="12">
      <c r="B15" s="17">
        <v>5870</v>
      </c>
      <c r="C15" s="52" t="s">
        <v>122</v>
      </c>
      <c r="D15" s="52" t="s">
        <v>123</v>
      </c>
      <c r="E15" s="101" t="s">
        <v>838</v>
      </c>
      <c r="F15" s="178">
        <v>1.065</v>
      </c>
      <c r="G15" s="102">
        <v>0.4610763888888889</v>
      </c>
      <c r="H15" s="19">
        <v>3</v>
      </c>
      <c r="I15" s="102">
        <v>0.02357638888888891</v>
      </c>
      <c r="J15" s="102">
        <v>0.025108854166666687</v>
      </c>
      <c r="K15" s="36">
        <v>4</v>
      </c>
      <c r="L15" s="92">
        <v>0.5448842592592592</v>
      </c>
      <c r="M15" s="19">
        <v>2</v>
      </c>
      <c r="N15" s="21">
        <v>0.04488425925925921</v>
      </c>
      <c r="O15" s="21">
        <v>0.047801736111111055</v>
      </c>
      <c r="P15" s="36">
        <v>4</v>
      </c>
      <c r="Q15" s="36">
        <f t="shared" si="0"/>
        <v>8</v>
      </c>
      <c r="R15" s="19">
        <v>4</v>
      </c>
    </row>
    <row r="16" spans="1:18" ht="12">
      <c r="A16" s="10"/>
      <c r="B16" s="17">
        <v>5791</v>
      </c>
      <c r="C16" s="52" t="s">
        <v>56</v>
      </c>
      <c r="D16" s="52" t="s">
        <v>58</v>
      </c>
      <c r="E16" s="101" t="s">
        <v>838</v>
      </c>
      <c r="F16" s="178">
        <v>1.009</v>
      </c>
      <c r="G16" s="102">
        <v>0.46347222222222223</v>
      </c>
      <c r="H16" s="19">
        <v>6</v>
      </c>
      <c r="I16" s="102">
        <v>0.02597222222222223</v>
      </c>
      <c r="J16" s="102">
        <v>0.026205972222222228</v>
      </c>
      <c r="K16" s="36">
        <v>6</v>
      </c>
      <c r="L16" s="92">
        <v>0.5474768518518519</v>
      </c>
      <c r="M16" s="19">
        <v>5</v>
      </c>
      <c r="N16" s="21">
        <v>0.04747685185185191</v>
      </c>
      <c r="O16" s="21">
        <v>0.04790414351851857</v>
      </c>
      <c r="P16" s="36">
        <v>5</v>
      </c>
      <c r="Q16" s="36">
        <f t="shared" si="0"/>
        <v>11</v>
      </c>
      <c r="R16" s="19">
        <v>5</v>
      </c>
    </row>
    <row r="17" spans="1:18" ht="12">
      <c r="A17" s="10"/>
      <c r="B17" s="17">
        <v>5055</v>
      </c>
      <c r="C17" s="52" t="s">
        <v>420</v>
      </c>
      <c r="D17" s="52" t="s">
        <v>28</v>
      </c>
      <c r="E17" s="101" t="s">
        <v>838</v>
      </c>
      <c r="F17" s="178">
        <v>1.035</v>
      </c>
      <c r="G17" s="102">
        <v>0.462349537037037</v>
      </c>
      <c r="H17" s="19">
        <v>5</v>
      </c>
      <c r="I17" s="102">
        <v>0.024849537037037017</v>
      </c>
      <c r="J17" s="102">
        <v>0.02571927083333331</v>
      </c>
      <c r="K17" s="36">
        <v>5</v>
      </c>
      <c r="L17" s="92">
        <v>0.5484027777777778</v>
      </c>
      <c r="M17" s="19">
        <v>6</v>
      </c>
      <c r="N17" s="21">
        <v>0.048402777777777795</v>
      </c>
      <c r="O17" s="21">
        <v>0.05009687500000001</v>
      </c>
      <c r="P17" s="36">
        <v>6</v>
      </c>
      <c r="Q17" s="36">
        <f t="shared" si="0"/>
        <v>11</v>
      </c>
      <c r="R17" s="19">
        <v>6</v>
      </c>
    </row>
    <row r="18" spans="1:18" ht="12">
      <c r="A18" s="10"/>
      <c r="B18" s="17">
        <v>5841</v>
      </c>
      <c r="C18" s="52" t="s">
        <v>133</v>
      </c>
      <c r="D18" s="52" t="s">
        <v>58</v>
      </c>
      <c r="E18" s="101" t="s">
        <v>838</v>
      </c>
      <c r="F18" s="178">
        <v>1.01</v>
      </c>
      <c r="G18" s="102">
        <v>0.46533564814814815</v>
      </c>
      <c r="H18" s="19">
        <v>7</v>
      </c>
      <c r="I18" s="102">
        <v>0.02783564814814815</v>
      </c>
      <c r="J18" s="102">
        <v>0.02811400462962963</v>
      </c>
      <c r="K18" s="36">
        <v>7</v>
      </c>
      <c r="L18" s="92">
        <v>0.5531597222222222</v>
      </c>
      <c r="M18" s="19">
        <v>7</v>
      </c>
      <c r="N18" s="21">
        <v>0.053159722222222205</v>
      </c>
      <c r="O18" s="21">
        <v>0.05369131944444443</v>
      </c>
      <c r="P18" s="36">
        <v>7</v>
      </c>
      <c r="Q18" s="36">
        <f t="shared" si="0"/>
        <v>14</v>
      </c>
      <c r="R18" s="19">
        <v>7</v>
      </c>
    </row>
    <row r="19" spans="1:18" ht="12">
      <c r="A19" s="10"/>
      <c r="B19" s="17">
        <v>6155</v>
      </c>
      <c r="C19" s="52" t="s">
        <v>549</v>
      </c>
      <c r="D19" s="52" t="s">
        <v>35</v>
      </c>
      <c r="E19" s="101" t="s">
        <v>838</v>
      </c>
      <c r="F19" s="178">
        <v>1.019</v>
      </c>
      <c r="G19" s="102">
        <v>0.46730324074074076</v>
      </c>
      <c r="H19" s="19">
        <v>8</v>
      </c>
      <c r="I19" s="102">
        <v>0.029803240740740755</v>
      </c>
      <c r="J19" s="102">
        <v>0.030369502314814827</v>
      </c>
      <c r="K19" s="36">
        <v>8</v>
      </c>
      <c r="L19" s="92">
        <v>0.5565162037037037</v>
      </c>
      <c r="M19" s="19">
        <v>8</v>
      </c>
      <c r="N19" s="21">
        <v>0.056516203703703694</v>
      </c>
      <c r="O19" s="21">
        <v>0.057590011574074056</v>
      </c>
      <c r="P19" s="36">
        <v>8</v>
      </c>
      <c r="Q19" s="36">
        <f t="shared" si="0"/>
        <v>16</v>
      </c>
      <c r="R19" s="19">
        <v>8</v>
      </c>
    </row>
  </sheetData>
  <dataValidations count="2">
    <dataValidation allowBlank="1" showInputMessage="1" showErrorMessage="1" imeMode="on" sqref="I4:I6 N4:N6"/>
    <dataValidation errorStyle="warning" type="list" allowBlank="1" showInputMessage="1" showErrorMessage="1" promptTitle="風速" prompt="▼をクリックして風速を選択してください" errorTitle="直接入力せず選択してください" error="直接入力せず選択してください&#10;" sqref="I8 N8">
      <formula1>"5m以下,5～9m,9m以上"</formula1>
    </dataValidation>
  </dataValidations>
  <printOptions/>
  <pageMargins left="0.3937007874015748" right="0.3937007874015748" top="0.984251968503937" bottom="0.984251968503937" header="0.5118110236220472" footer="0.5118110236220472"/>
  <pageSetup fitToHeight="1" fitToWidth="1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38"/>
  <sheetViews>
    <sheetView workbookViewId="0" topLeftCell="A73">
      <selection activeCell="H101" sqref="H101"/>
    </sheetView>
  </sheetViews>
  <sheetFormatPr defaultColWidth="9.140625" defaultRowHeight="12"/>
  <cols>
    <col min="1" max="1" width="23.8515625" style="0" customWidth="1"/>
    <col min="2" max="2" width="13.421875" style="0" customWidth="1"/>
    <col min="3" max="3" width="8.8515625" style="0" customWidth="1"/>
    <col min="7" max="7" width="9.140625" style="213" customWidth="1"/>
    <col min="11" max="11" width="9.140625" style="203" customWidth="1"/>
    <col min="12" max="12" width="9.140625" style="214" customWidth="1"/>
    <col min="14" max="14" width="9.140625" style="215" customWidth="1"/>
    <col min="15" max="16" width="9.140625" style="216" customWidth="1"/>
  </cols>
  <sheetData>
    <row r="1" spans="1:25" ht="12">
      <c r="A1" t="s">
        <v>246</v>
      </c>
      <c r="B1" t="s">
        <v>247</v>
      </c>
      <c r="D1" t="s">
        <v>248</v>
      </c>
      <c r="E1" t="s">
        <v>249</v>
      </c>
      <c r="F1" t="s">
        <v>250</v>
      </c>
      <c r="G1" s="213" t="s">
        <v>251</v>
      </c>
      <c r="H1" t="s">
        <v>252</v>
      </c>
      <c r="I1" t="s">
        <v>253</v>
      </c>
      <c r="J1" t="s">
        <v>254</v>
      </c>
      <c r="K1" s="203" t="s">
        <v>255</v>
      </c>
      <c r="L1" s="214" t="s">
        <v>256</v>
      </c>
      <c r="M1" t="s">
        <v>257</v>
      </c>
      <c r="N1" s="215" t="s">
        <v>258</v>
      </c>
      <c r="O1" s="216" t="s">
        <v>259</v>
      </c>
      <c r="P1" s="216" t="s">
        <v>260</v>
      </c>
      <c r="Q1" t="s">
        <v>261</v>
      </c>
      <c r="R1" t="s">
        <v>262</v>
      </c>
      <c r="S1" t="s">
        <v>263</v>
      </c>
      <c r="T1" t="s">
        <v>264</v>
      </c>
      <c r="U1" t="s">
        <v>265</v>
      </c>
      <c r="V1" t="s">
        <v>266</v>
      </c>
      <c r="W1" t="s">
        <v>267</v>
      </c>
      <c r="X1" t="s">
        <v>268</v>
      </c>
      <c r="Y1" t="s">
        <v>269</v>
      </c>
    </row>
    <row r="2" spans="1:25" ht="12">
      <c r="A2" t="s">
        <v>270</v>
      </c>
      <c r="B2" t="s">
        <v>858</v>
      </c>
      <c r="D2">
        <v>38321</v>
      </c>
      <c r="E2" t="s">
        <v>271</v>
      </c>
      <c r="F2">
        <v>2014</v>
      </c>
      <c r="G2" s="213">
        <v>1.025</v>
      </c>
      <c r="K2" s="203">
        <v>1.012</v>
      </c>
      <c r="L2" s="214">
        <v>7</v>
      </c>
      <c r="M2">
        <v>199</v>
      </c>
      <c r="N2" s="215">
        <v>9.49</v>
      </c>
      <c r="O2" s="216">
        <v>3.02</v>
      </c>
      <c r="P2" s="216">
        <v>1.96</v>
      </c>
      <c r="Q2" t="s">
        <v>272</v>
      </c>
      <c r="R2">
        <v>2007</v>
      </c>
      <c r="S2">
        <v>2008</v>
      </c>
      <c r="T2">
        <v>148</v>
      </c>
      <c r="U2">
        <v>19</v>
      </c>
      <c r="V2">
        <v>0</v>
      </c>
      <c r="W2">
        <v>0</v>
      </c>
      <c r="X2">
        <v>0</v>
      </c>
      <c r="Y2" t="s">
        <v>273</v>
      </c>
    </row>
    <row r="3" spans="1:25" ht="12">
      <c r="A3" t="s">
        <v>274</v>
      </c>
      <c r="B3" t="s">
        <v>859</v>
      </c>
      <c r="D3">
        <v>36668</v>
      </c>
      <c r="E3" t="s">
        <v>275</v>
      </c>
      <c r="F3">
        <v>2014</v>
      </c>
      <c r="G3" s="213">
        <v>1.087</v>
      </c>
      <c r="H3" t="s">
        <v>276</v>
      </c>
      <c r="K3" s="203">
        <v>1.068</v>
      </c>
      <c r="L3" s="214">
        <v>10</v>
      </c>
      <c r="M3">
        <v>175</v>
      </c>
      <c r="N3" s="215">
        <v>12.24</v>
      </c>
      <c r="O3" s="216">
        <v>3.89</v>
      </c>
      <c r="P3" s="216">
        <v>2.49</v>
      </c>
      <c r="Q3" t="s">
        <v>272</v>
      </c>
      <c r="R3">
        <v>2008</v>
      </c>
      <c r="S3">
        <v>2009</v>
      </c>
      <c r="T3">
        <v>148</v>
      </c>
      <c r="U3">
        <v>33</v>
      </c>
      <c r="V3">
        <v>43</v>
      </c>
      <c r="W3">
        <v>130</v>
      </c>
      <c r="X3" t="s">
        <v>277</v>
      </c>
      <c r="Y3" t="s">
        <v>273</v>
      </c>
    </row>
    <row r="4" spans="1:25" ht="12">
      <c r="A4" t="s">
        <v>278</v>
      </c>
      <c r="B4" t="s">
        <v>860</v>
      </c>
      <c r="D4">
        <v>15667</v>
      </c>
      <c r="E4" t="s">
        <v>279</v>
      </c>
      <c r="F4">
        <v>2014</v>
      </c>
      <c r="G4" s="213">
        <v>1.019</v>
      </c>
      <c r="K4" s="203">
        <v>0.999</v>
      </c>
      <c r="L4" s="214">
        <v>8</v>
      </c>
      <c r="M4">
        <v>150</v>
      </c>
      <c r="N4" s="215">
        <v>10.5</v>
      </c>
      <c r="O4" s="216">
        <v>3.35</v>
      </c>
      <c r="P4" s="216">
        <v>1.98</v>
      </c>
      <c r="Q4" t="s">
        <v>272</v>
      </c>
      <c r="R4">
        <v>1991</v>
      </c>
      <c r="S4">
        <v>1993</v>
      </c>
      <c r="T4">
        <v>148</v>
      </c>
      <c r="U4">
        <v>21</v>
      </c>
      <c r="V4">
        <v>33</v>
      </c>
      <c r="W4">
        <v>120</v>
      </c>
      <c r="X4" t="s">
        <v>277</v>
      </c>
      <c r="Y4" t="s">
        <v>273</v>
      </c>
    </row>
    <row r="5" spans="1:25" ht="12">
      <c r="A5" t="s">
        <v>861</v>
      </c>
      <c r="B5" t="s">
        <v>862</v>
      </c>
      <c r="D5">
        <v>41122</v>
      </c>
      <c r="E5" t="s">
        <v>863</v>
      </c>
      <c r="F5">
        <v>2014</v>
      </c>
      <c r="G5" s="213">
        <v>1.168</v>
      </c>
      <c r="H5" t="s">
        <v>276</v>
      </c>
      <c r="I5" t="s">
        <v>253</v>
      </c>
      <c r="K5" s="203">
        <v>1.116</v>
      </c>
      <c r="L5" s="214">
        <v>7</v>
      </c>
      <c r="M5">
        <v>100</v>
      </c>
      <c r="N5" s="215">
        <v>9.68</v>
      </c>
      <c r="O5" s="216">
        <v>2.99</v>
      </c>
      <c r="P5" s="216">
        <v>2.09</v>
      </c>
      <c r="Q5" t="s">
        <v>272</v>
      </c>
      <c r="R5">
        <v>2005</v>
      </c>
      <c r="S5">
        <v>2014</v>
      </c>
      <c r="T5">
        <v>148</v>
      </c>
      <c r="U5">
        <v>13</v>
      </c>
      <c r="V5">
        <v>0</v>
      </c>
      <c r="W5">
        <v>0</v>
      </c>
      <c r="X5">
        <v>0</v>
      </c>
      <c r="Y5" t="s">
        <v>273</v>
      </c>
    </row>
    <row r="6" spans="1:25" ht="12">
      <c r="A6" t="s">
        <v>280</v>
      </c>
      <c r="B6" t="s">
        <v>864</v>
      </c>
      <c r="D6">
        <v>42004</v>
      </c>
      <c r="E6" t="s">
        <v>281</v>
      </c>
      <c r="F6">
        <v>2014</v>
      </c>
      <c r="G6" s="213">
        <v>1.168</v>
      </c>
      <c r="H6" t="s">
        <v>276</v>
      </c>
      <c r="I6" t="s">
        <v>253</v>
      </c>
      <c r="K6" s="203">
        <v>1.116</v>
      </c>
      <c r="L6" s="214">
        <v>7</v>
      </c>
      <c r="M6">
        <v>100</v>
      </c>
      <c r="N6" s="215">
        <v>9.68</v>
      </c>
      <c r="O6" s="216">
        <v>2.99</v>
      </c>
      <c r="P6" s="216">
        <v>2.09</v>
      </c>
      <c r="Q6" t="s">
        <v>272</v>
      </c>
      <c r="R6">
        <v>2005</v>
      </c>
      <c r="S6">
        <v>2014</v>
      </c>
      <c r="T6">
        <v>148</v>
      </c>
      <c r="U6">
        <v>13</v>
      </c>
      <c r="V6">
        <v>0</v>
      </c>
      <c r="W6">
        <v>0</v>
      </c>
      <c r="X6">
        <v>0</v>
      </c>
      <c r="Y6" t="s">
        <v>273</v>
      </c>
    </row>
    <row r="7" spans="1:25" ht="12">
      <c r="A7" t="s">
        <v>282</v>
      </c>
      <c r="B7" t="s">
        <v>865</v>
      </c>
      <c r="D7">
        <v>41589</v>
      </c>
      <c r="E7" t="s">
        <v>283</v>
      </c>
      <c r="F7">
        <v>2014</v>
      </c>
      <c r="G7" s="213">
        <v>1.166</v>
      </c>
      <c r="H7" t="s">
        <v>276</v>
      </c>
      <c r="K7" s="203">
        <v>1.116</v>
      </c>
      <c r="L7" s="214">
        <v>7</v>
      </c>
      <c r="M7">
        <v>101</v>
      </c>
      <c r="N7" s="215">
        <v>9.7</v>
      </c>
      <c r="O7" s="216">
        <v>2.95</v>
      </c>
      <c r="P7" s="216">
        <v>2.13</v>
      </c>
      <c r="Q7" t="s">
        <v>272</v>
      </c>
      <c r="R7">
        <v>2005</v>
      </c>
      <c r="S7">
        <v>2013</v>
      </c>
      <c r="T7">
        <v>148</v>
      </c>
      <c r="U7">
        <v>12</v>
      </c>
      <c r="V7">
        <v>0</v>
      </c>
      <c r="W7">
        <v>0</v>
      </c>
      <c r="X7">
        <v>0</v>
      </c>
      <c r="Y7" t="s">
        <v>273</v>
      </c>
    </row>
    <row r="8" spans="1:25" ht="12">
      <c r="A8" t="s">
        <v>284</v>
      </c>
      <c r="B8" t="s">
        <v>866</v>
      </c>
      <c r="D8">
        <v>15671</v>
      </c>
      <c r="E8" t="s">
        <v>285</v>
      </c>
      <c r="F8">
        <v>2014</v>
      </c>
      <c r="G8" s="213">
        <v>1.03</v>
      </c>
      <c r="K8" s="203">
        <v>1.019</v>
      </c>
      <c r="L8" s="214">
        <v>8</v>
      </c>
      <c r="M8">
        <v>163</v>
      </c>
      <c r="N8" s="215">
        <v>10.3</v>
      </c>
      <c r="O8" s="216">
        <v>3.44</v>
      </c>
      <c r="P8" s="216">
        <v>1.98</v>
      </c>
      <c r="Q8" t="s">
        <v>272</v>
      </c>
      <c r="R8">
        <v>1993</v>
      </c>
      <c r="S8">
        <v>1993</v>
      </c>
      <c r="T8">
        <v>148</v>
      </c>
      <c r="U8">
        <v>20</v>
      </c>
      <c r="V8">
        <v>0</v>
      </c>
      <c r="W8">
        <v>0</v>
      </c>
      <c r="X8">
        <v>0</v>
      </c>
      <c r="Y8" t="s">
        <v>273</v>
      </c>
    </row>
    <row r="9" spans="1:25" ht="12">
      <c r="A9" t="s">
        <v>286</v>
      </c>
      <c r="B9" t="s">
        <v>867</v>
      </c>
      <c r="D9">
        <v>36919</v>
      </c>
      <c r="E9" t="s">
        <v>275</v>
      </c>
      <c r="F9">
        <v>2014</v>
      </c>
      <c r="G9" s="213">
        <v>1.071</v>
      </c>
      <c r="K9" s="203">
        <v>1.056</v>
      </c>
      <c r="L9" s="214">
        <v>10</v>
      </c>
      <c r="M9">
        <v>186</v>
      </c>
      <c r="N9" s="215">
        <v>11.92</v>
      </c>
      <c r="O9" s="216">
        <v>3.75</v>
      </c>
      <c r="P9" s="216">
        <v>2.4</v>
      </c>
      <c r="Q9" t="s">
        <v>272</v>
      </c>
      <c r="R9">
        <v>1997</v>
      </c>
      <c r="S9">
        <v>2002</v>
      </c>
      <c r="T9">
        <v>148</v>
      </c>
      <c r="U9">
        <v>29</v>
      </c>
      <c r="V9">
        <v>36</v>
      </c>
      <c r="W9">
        <v>126</v>
      </c>
      <c r="X9" t="s">
        <v>277</v>
      </c>
      <c r="Y9" t="s">
        <v>273</v>
      </c>
    </row>
    <row r="10" spans="1:25" ht="12">
      <c r="A10" t="s">
        <v>287</v>
      </c>
      <c r="B10" t="s">
        <v>867</v>
      </c>
      <c r="D10">
        <v>38058</v>
      </c>
      <c r="E10" t="s">
        <v>288</v>
      </c>
      <c r="F10">
        <v>2014</v>
      </c>
      <c r="G10" s="213">
        <v>1.046</v>
      </c>
      <c r="J10" t="s">
        <v>289</v>
      </c>
      <c r="K10" s="203">
        <v>1.03</v>
      </c>
      <c r="L10" s="214">
        <v>10</v>
      </c>
      <c r="M10">
        <v>186</v>
      </c>
      <c r="N10" s="215">
        <v>11.92</v>
      </c>
      <c r="O10" s="216">
        <v>3.75</v>
      </c>
      <c r="P10" s="216">
        <v>2.4</v>
      </c>
      <c r="Q10" t="s">
        <v>272</v>
      </c>
      <c r="R10">
        <v>1997</v>
      </c>
      <c r="S10">
        <v>2002</v>
      </c>
      <c r="T10">
        <v>148</v>
      </c>
      <c r="U10">
        <v>33</v>
      </c>
      <c r="V10">
        <v>36</v>
      </c>
      <c r="W10">
        <v>126</v>
      </c>
      <c r="X10" t="s">
        <v>277</v>
      </c>
      <c r="Y10" t="s">
        <v>273</v>
      </c>
    </row>
    <row r="11" spans="1:25" ht="12">
      <c r="A11" t="s">
        <v>290</v>
      </c>
      <c r="B11" t="s">
        <v>868</v>
      </c>
      <c r="D11">
        <v>18099</v>
      </c>
      <c r="E11" t="s">
        <v>291</v>
      </c>
      <c r="F11">
        <v>2014</v>
      </c>
      <c r="G11" s="213">
        <v>0.923</v>
      </c>
      <c r="H11" t="s">
        <v>276</v>
      </c>
      <c r="K11" s="203">
        <v>0.913</v>
      </c>
      <c r="L11" s="214">
        <v>7</v>
      </c>
      <c r="M11">
        <v>248</v>
      </c>
      <c r="N11" s="215">
        <v>9.46</v>
      </c>
      <c r="O11" s="216">
        <v>3.34</v>
      </c>
      <c r="P11" s="216">
        <v>1.86</v>
      </c>
      <c r="Q11" t="s">
        <v>272</v>
      </c>
      <c r="R11">
        <v>1985</v>
      </c>
      <c r="S11">
        <v>1985</v>
      </c>
      <c r="T11">
        <v>148</v>
      </c>
      <c r="U11">
        <v>27</v>
      </c>
      <c r="V11">
        <v>0</v>
      </c>
      <c r="W11">
        <v>0</v>
      </c>
      <c r="X11">
        <v>0</v>
      </c>
      <c r="Y11" t="s">
        <v>273</v>
      </c>
    </row>
    <row r="12" spans="1:25" ht="12">
      <c r="A12" t="s">
        <v>292</v>
      </c>
      <c r="B12" t="s">
        <v>869</v>
      </c>
      <c r="D12">
        <v>7026</v>
      </c>
      <c r="E12" t="s">
        <v>293</v>
      </c>
      <c r="F12">
        <v>2013</v>
      </c>
      <c r="G12" s="213">
        <v>0.976</v>
      </c>
      <c r="K12" s="203">
        <v>0.962</v>
      </c>
      <c r="L12" s="214">
        <v>7</v>
      </c>
      <c r="M12">
        <v>252</v>
      </c>
      <c r="N12" s="215">
        <v>10.03</v>
      </c>
      <c r="O12" s="216">
        <v>3.39</v>
      </c>
      <c r="P12" s="216">
        <v>1.89</v>
      </c>
      <c r="Q12" t="s">
        <v>272</v>
      </c>
      <c r="R12">
        <v>1985</v>
      </c>
      <c r="S12">
        <v>1986</v>
      </c>
      <c r="T12">
        <v>414</v>
      </c>
      <c r="U12">
        <v>23</v>
      </c>
      <c r="V12">
        <v>0</v>
      </c>
      <c r="W12">
        <v>0</v>
      </c>
      <c r="X12">
        <v>0</v>
      </c>
      <c r="Y12" t="s">
        <v>273</v>
      </c>
    </row>
    <row r="13" spans="1:25" ht="12">
      <c r="A13" t="s">
        <v>294</v>
      </c>
      <c r="B13" t="s">
        <v>295</v>
      </c>
      <c r="D13">
        <v>16826</v>
      </c>
      <c r="E13" t="s">
        <v>296</v>
      </c>
      <c r="F13">
        <v>2014</v>
      </c>
      <c r="G13" s="213">
        <v>1.11</v>
      </c>
      <c r="K13" s="203">
        <v>1.088</v>
      </c>
      <c r="L13" s="214">
        <v>8</v>
      </c>
      <c r="M13">
        <v>110</v>
      </c>
      <c r="N13" s="215">
        <v>10.63</v>
      </c>
      <c r="O13" s="216">
        <v>3.29</v>
      </c>
      <c r="P13" s="216">
        <v>2.31</v>
      </c>
      <c r="Q13" t="s">
        <v>272</v>
      </c>
      <c r="R13">
        <v>1997</v>
      </c>
      <c r="S13">
        <v>1998</v>
      </c>
      <c r="T13">
        <v>148</v>
      </c>
      <c r="U13">
        <v>24</v>
      </c>
      <c r="V13">
        <v>0</v>
      </c>
      <c r="W13">
        <v>0</v>
      </c>
      <c r="X13">
        <v>0</v>
      </c>
      <c r="Y13" t="s">
        <v>273</v>
      </c>
    </row>
    <row r="14" spans="1:25" ht="12">
      <c r="A14" t="s">
        <v>297</v>
      </c>
      <c r="B14" t="s">
        <v>298</v>
      </c>
      <c r="D14">
        <v>18098</v>
      </c>
      <c r="E14" t="s">
        <v>291</v>
      </c>
      <c r="F14">
        <v>2014</v>
      </c>
      <c r="G14" s="213">
        <v>1.142</v>
      </c>
      <c r="H14" t="s">
        <v>276</v>
      </c>
      <c r="K14" s="203">
        <v>1.116</v>
      </c>
      <c r="L14" s="214">
        <v>10</v>
      </c>
      <c r="M14">
        <v>131</v>
      </c>
      <c r="N14" s="215">
        <v>11.97</v>
      </c>
      <c r="O14" s="216">
        <v>4.17</v>
      </c>
      <c r="P14" s="216">
        <v>2.33</v>
      </c>
      <c r="Q14" t="s">
        <v>272</v>
      </c>
      <c r="R14">
        <v>1987</v>
      </c>
      <c r="S14">
        <v>1987</v>
      </c>
      <c r="T14">
        <v>148</v>
      </c>
      <c r="U14">
        <v>26</v>
      </c>
      <c r="V14">
        <v>0</v>
      </c>
      <c r="W14">
        <v>0</v>
      </c>
      <c r="X14">
        <v>0</v>
      </c>
      <c r="Y14" t="s">
        <v>273</v>
      </c>
    </row>
    <row r="15" spans="1:25" ht="12">
      <c r="A15" t="s">
        <v>299</v>
      </c>
      <c r="B15" t="s">
        <v>300</v>
      </c>
      <c r="D15">
        <v>40997</v>
      </c>
      <c r="E15" t="s">
        <v>281</v>
      </c>
      <c r="F15">
        <v>2014</v>
      </c>
      <c r="G15" s="213">
        <v>1.01</v>
      </c>
      <c r="H15" t="s">
        <v>276</v>
      </c>
      <c r="K15" s="203">
        <v>0.998</v>
      </c>
      <c r="L15" s="214">
        <v>7</v>
      </c>
      <c r="M15">
        <v>171</v>
      </c>
      <c r="N15" s="215">
        <v>9.47</v>
      </c>
      <c r="O15" s="216">
        <v>3.24</v>
      </c>
      <c r="P15" s="216">
        <v>1.98</v>
      </c>
      <c r="Q15" t="s">
        <v>272</v>
      </c>
      <c r="R15">
        <v>1999</v>
      </c>
      <c r="S15">
        <v>2005</v>
      </c>
      <c r="T15">
        <v>148</v>
      </c>
      <c r="U15">
        <v>19</v>
      </c>
      <c r="V15">
        <v>0</v>
      </c>
      <c r="W15">
        <v>0</v>
      </c>
      <c r="X15">
        <v>0</v>
      </c>
      <c r="Y15" t="s">
        <v>273</v>
      </c>
    </row>
    <row r="16" spans="1:25" ht="12">
      <c r="A16" t="s">
        <v>144</v>
      </c>
      <c r="B16" t="s">
        <v>301</v>
      </c>
      <c r="D16">
        <v>15422</v>
      </c>
      <c r="E16" t="s">
        <v>296</v>
      </c>
      <c r="F16">
        <v>2014</v>
      </c>
      <c r="G16" s="213">
        <v>1.06</v>
      </c>
      <c r="H16" t="s">
        <v>276</v>
      </c>
      <c r="K16" s="203">
        <v>1.039</v>
      </c>
      <c r="L16" s="214">
        <v>10</v>
      </c>
      <c r="M16">
        <v>195</v>
      </c>
      <c r="N16" s="215">
        <v>11.92</v>
      </c>
      <c r="O16" s="216">
        <v>3.77</v>
      </c>
      <c r="P16" s="216">
        <v>2.41</v>
      </c>
      <c r="Q16" t="s">
        <v>272</v>
      </c>
      <c r="R16">
        <v>1997</v>
      </c>
      <c r="S16">
        <v>2002</v>
      </c>
      <c r="T16">
        <v>148</v>
      </c>
      <c r="U16">
        <v>32</v>
      </c>
      <c r="V16">
        <v>36</v>
      </c>
      <c r="W16">
        <v>126</v>
      </c>
      <c r="X16" t="s">
        <v>277</v>
      </c>
      <c r="Y16" t="s">
        <v>273</v>
      </c>
    </row>
    <row r="17" spans="1:25" ht="12">
      <c r="A17" t="s">
        <v>302</v>
      </c>
      <c r="B17" t="s">
        <v>303</v>
      </c>
      <c r="D17">
        <v>15656</v>
      </c>
      <c r="E17" t="s">
        <v>304</v>
      </c>
      <c r="F17">
        <v>2014</v>
      </c>
      <c r="G17" s="213">
        <v>1.045</v>
      </c>
      <c r="K17" s="203">
        <v>1.035</v>
      </c>
      <c r="L17" s="214">
        <v>8</v>
      </c>
      <c r="M17">
        <v>172</v>
      </c>
      <c r="N17" s="215">
        <v>10.67</v>
      </c>
      <c r="O17" s="216">
        <v>3.55</v>
      </c>
      <c r="P17" s="216">
        <v>2.39</v>
      </c>
      <c r="Q17" t="s">
        <v>272</v>
      </c>
      <c r="R17">
        <v>1994</v>
      </c>
      <c r="S17">
        <v>1994</v>
      </c>
      <c r="T17">
        <v>148</v>
      </c>
      <c r="U17">
        <v>23</v>
      </c>
      <c r="V17">
        <v>0</v>
      </c>
      <c r="W17">
        <v>0</v>
      </c>
      <c r="X17">
        <v>0</v>
      </c>
      <c r="Y17" t="s">
        <v>273</v>
      </c>
    </row>
    <row r="18" spans="1:25" ht="12">
      <c r="A18" t="s">
        <v>305</v>
      </c>
      <c r="B18" t="s">
        <v>306</v>
      </c>
      <c r="D18">
        <v>36889</v>
      </c>
      <c r="E18" t="s">
        <v>285</v>
      </c>
      <c r="F18">
        <v>2014</v>
      </c>
      <c r="G18" s="213">
        <v>1.07</v>
      </c>
      <c r="K18" s="203">
        <v>1.052</v>
      </c>
      <c r="L18" s="214">
        <v>13</v>
      </c>
      <c r="M18">
        <v>207</v>
      </c>
      <c r="N18" s="215">
        <v>13.67</v>
      </c>
      <c r="O18" s="216">
        <v>4.25</v>
      </c>
      <c r="P18" s="216">
        <v>2.4</v>
      </c>
      <c r="Q18" t="s">
        <v>272</v>
      </c>
      <c r="R18">
        <v>1990</v>
      </c>
      <c r="S18">
        <v>1991</v>
      </c>
      <c r="T18">
        <v>148</v>
      </c>
      <c r="U18">
        <v>39</v>
      </c>
      <c r="V18">
        <v>0</v>
      </c>
      <c r="W18">
        <v>0</v>
      </c>
      <c r="X18">
        <v>0</v>
      </c>
      <c r="Y18" t="s">
        <v>273</v>
      </c>
    </row>
    <row r="19" spans="1:25" ht="12">
      <c r="A19" t="s">
        <v>307</v>
      </c>
      <c r="B19" t="s">
        <v>308</v>
      </c>
      <c r="D19">
        <v>18153</v>
      </c>
      <c r="E19" t="s">
        <v>309</v>
      </c>
      <c r="F19">
        <v>2014</v>
      </c>
      <c r="G19" s="213">
        <v>1.032</v>
      </c>
      <c r="K19" s="203">
        <v>1.018</v>
      </c>
      <c r="L19" s="214">
        <v>7</v>
      </c>
      <c r="M19">
        <v>154</v>
      </c>
      <c r="N19" s="215">
        <v>9.54</v>
      </c>
      <c r="O19" s="216">
        <v>3.23</v>
      </c>
      <c r="P19" s="216">
        <v>1.97</v>
      </c>
      <c r="Q19" t="s">
        <v>272</v>
      </c>
      <c r="R19">
        <v>1993</v>
      </c>
      <c r="S19">
        <v>1995</v>
      </c>
      <c r="T19">
        <v>148</v>
      </c>
      <c r="U19">
        <v>16</v>
      </c>
      <c r="V19">
        <v>0</v>
      </c>
      <c r="W19">
        <v>0</v>
      </c>
      <c r="X19">
        <v>0</v>
      </c>
      <c r="Y19" t="s">
        <v>273</v>
      </c>
    </row>
    <row r="20" spans="1:25" ht="12">
      <c r="A20" t="s">
        <v>310</v>
      </c>
      <c r="B20" t="s">
        <v>311</v>
      </c>
      <c r="D20">
        <v>15808</v>
      </c>
      <c r="E20" t="s">
        <v>296</v>
      </c>
      <c r="F20">
        <v>2014</v>
      </c>
      <c r="G20" s="213">
        <v>1.18</v>
      </c>
      <c r="K20" s="203">
        <v>1.154</v>
      </c>
      <c r="L20" s="214">
        <v>11</v>
      </c>
      <c r="M20">
        <v>150</v>
      </c>
      <c r="N20" s="215">
        <v>12.96</v>
      </c>
      <c r="O20" s="216">
        <v>3.9</v>
      </c>
      <c r="P20" s="216">
        <v>2.72</v>
      </c>
      <c r="Q20" t="s">
        <v>272</v>
      </c>
      <c r="R20">
        <v>2006</v>
      </c>
      <c r="S20">
        <v>2006</v>
      </c>
      <c r="T20">
        <v>148</v>
      </c>
      <c r="U20">
        <v>31</v>
      </c>
      <c r="V20">
        <v>46</v>
      </c>
      <c r="W20">
        <v>142</v>
      </c>
      <c r="X20" t="s">
        <v>277</v>
      </c>
      <c r="Y20" t="s">
        <v>273</v>
      </c>
    </row>
    <row r="21" spans="1:25" ht="12">
      <c r="A21" t="s">
        <v>312</v>
      </c>
      <c r="B21" t="s">
        <v>313</v>
      </c>
      <c r="D21">
        <v>40364</v>
      </c>
      <c r="E21" t="s">
        <v>291</v>
      </c>
      <c r="F21">
        <v>2014</v>
      </c>
      <c r="G21" s="213">
        <v>1.03</v>
      </c>
      <c r="H21" t="s">
        <v>276</v>
      </c>
      <c r="K21" s="203">
        <v>1.021</v>
      </c>
      <c r="L21" s="214">
        <v>9</v>
      </c>
      <c r="M21">
        <v>192</v>
      </c>
      <c r="N21" s="215">
        <v>11.29</v>
      </c>
      <c r="O21" s="216">
        <v>3.6</v>
      </c>
      <c r="P21" s="216">
        <v>2.35</v>
      </c>
      <c r="Q21" t="s">
        <v>314</v>
      </c>
      <c r="R21">
        <v>2005</v>
      </c>
      <c r="S21">
        <v>2006</v>
      </c>
      <c r="T21">
        <v>148</v>
      </c>
      <c r="U21">
        <v>37</v>
      </c>
      <c r="V21">
        <v>0</v>
      </c>
      <c r="W21">
        <v>0</v>
      </c>
      <c r="X21">
        <v>0</v>
      </c>
      <c r="Y21" t="s">
        <v>273</v>
      </c>
    </row>
    <row r="22" spans="1:25" ht="12">
      <c r="A22" t="s">
        <v>315</v>
      </c>
      <c r="B22" t="s">
        <v>316</v>
      </c>
      <c r="D22">
        <v>18174</v>
      </c>
      <c r="E22" t="s">
        <v>291</v>
      </c>
      <c r="F22">
        <v>2014</v>
      </c>
      <c r="G22" s="213">
        <v>1.04</v>
      </c>
      <c r="K22" s="203">
        <v>1.029</v>
      </c>
      <c r="L22" s="214">
        <v>7</v>
      </c>
      <c r="M22">
        <v>174</v>
      </c>
      <c r="N22" s="215">
        <v>9.99</v>
      </c>
      <c r="O22" s="216">
        <v>3.31</v>
      </c>
      <c r="P22" s="216">
        <v>2.09</v>
      </c>
      <c r="Q22" t="s">
        <v>272</v>
      </c>
      <c r="R22">
        <v>2001</v>
      </c>
      <c r="S22">
        <v>2006</v>
      </c>
      <c r="T22">
        <v>148</v>
      </c>
      <c r="U22">
        <v>20</v>
      </c>
      <c r="V22">
        <v>0</v>
      </c>
      <c r="W22">
        <v>0</v>
      </c>
      <c r="X22">
        <v>0</v>
      </c>
      <c r="Y22" t="s">
        <v>273</v>
      </c>
    </row>
    <row r="23" spans="1:25" ht="12">
      <c r="A23" t="s">
        <v>317</v>
      </c>
      <c r="B23" t="s">
        <v>318</v>
      </c>
      <c r="D23">
        <v>18602</v>
      </c>
      <c r="E23" t="s">
        <v>319</v>
      </c>
      <c r="F23">
        <v>2014</v>
      </c>
      <c r="G23" s="213">
        <v>1.204</v>
      </c>
      <c r="K23" s="203">
        <v>1.19</v>
      </c>
      <c r="L23" s="214">
        <v>13</v>
      </c>
      <c r="M23">
        <v>144</v>
      </c>
      <c r="N23" s="215">
        <v>13.76</v>
      </c>
      <c r="O23" s="216">
        <v>3.91</v>
      </c>
      <c r="P23" s="216">
        <v>3.21</v>
      </c>
      <c r="Q23" t="s">
        <v>272</v>
      </c>
      <c r="R23">
        <v>1998</v>
      </c>
      <c r="S23">
        <v>1998</v>
      </c>
      <c r="T23">
        <v>148</v>
      </c>
      <c r="U23">
        <v>30</v>
      </c>
      <c r="V23">
        <v>0</v>
      </c>
      <c r="W23">
        <v>0</v>
      </c>
      <c r="X23">
        <v>0</v>
      </c>
      <c r="Y23" t="s">
        <v>273</v>
      </c>
    </row>
    <row r="24" spans="1:25" ht="12">
      <c r="A24" t="s">
        <v>320</v>
      </c>
      <c r="B24" t="s">
        <v>321</v>
      </c>
      <c r="D24">
        <v>13398</v>
      </c>
      <c r="E24" t="s">
        <v>271</v>
      </c>
      <c r="F24">
        <v>2014</v>
      </c>
      <c r="G24" s="213">
        <v>1.183</v>
      </c>
      <c r="H24" t="s">
        <v>276</v>
      </c>
      <c r="K24" s="203">
        <v>1.155</v>
      </c>
      <c r="L24" s="214">
        <v>13</v>
      </c>
      <c r="M24">
        <v>148</v>
      </c>
      <c r="N24" s="215">
        <v>14.27</v>
      </c>
      <c r="O24" s="216">
        <v>4.04</v>
      </c>
      <c r="P24" s="216">
        <v>2.94</v>
      </c>
      <c r="Q24" t="s">
        <v>272</v>
      </c>
      <c r="R24">
        <v>1998</v>
      </c>
      <c r="S24">
        <v>2004</v>
      </c>
      <c r="T24">
        <v>148</v>
      </c>
      <c r="U24">
        <v>35</v>
      </c>
      <c r="V24">
        <v>0</v>
      </c>
      <c r="W24">
        <v>0</v>
      </c>
      <c r="X24">
        <v>0</v>
      </c>
      <c r="Y24" t="s">
        <v>273</v>
      </c>
    </row>
    <row r="25" spans="1:25" ht="12">
      <c r="A25" t="s">
        <v>322</v>
      </c>
      <c r="B25" t="s">
        <v>323</v>
      </c>
      <c r="D25">
        <v>40119</v>
      </c>
      <c r="E25" t="s">
        <v>324</v>
      </c>
      <c r="F25">
        <v>2014</v>
      </c>
      <c r="G25" s="213">
        <v>1.006</v>
      </c>
      <c r="K25" s="203">
        <v>0.995</v>
      </c>
      <c r="L25" s="214">
        <v>7</v>
      </c>
      <c r="M25">
        <v>155</v>
      </c>
      <c r="N25" s="215">
        <v>9.58</v>
      </c>
      <c r="O25" s="216">
        <v>3.3</v>
      </c>
      <c r="P25" s="216">
        <v>1.98</v>
      </c>
      <c r="Q25" t="s">
        <v>272</v>
      </c>
      <c r="R25">
        <v>1995</v>
      </c>
      <c r="S25">
        <v>1995</v>
      </c>
      <c r="T25">
        <v>148</v>
      </c>
      <c r="U25">
        <v>19</v>
      </c>
      <c r="V25">
        <v>0</v>
      </c>
      <c r="W25">
        <v>0</v>
      </c>
      <c r="X25">
        <v>0</v>
      </c>
      <c r="Y25" t="s">
        <v>273</v>
      </c>
    </row>
    <row r="26" spans="1:25" ht="12">
      <c r="A26" t="s">
        <v>186</v>
      </c>
      <c r="B26" t="s">
        <v>325</v>
      </c>
      <c r="C26" t="s">
        <v>143</v>
      </c>
      <c r="D26">
        <v>16103</v>
      </c>
      <c r="E26" t="s">
        <v>296</v>
      </c>
      <c r="F26">
        <v>2014</v>
      </c>
      <c r="G26" s="213">
        <v>0.955</v>
      </c>
      <c r="K26" s="203">
        <v>0.946</v>
      </c>
      <c r="L26" s="214">
        <v>7</v>
      </c>
      <c r="M26">
        <v>260</v>
      </c>
      <c r="N26" s="215">
        <v>9.3</v>
      </c>
      <c r="O26" s="216">
        <v>3.28</v>
      </c>
      <c r="P26" s="216">
        <v>1.74</v>
      </c>
      <c r="Q26" t="s">
        <v>272</v>
      </c>
      <c r="R26">
        <v>1988</v>
      </c>
      <c r="S26">
        <v>1991</v>
      </c>
      <c r="T26">
        <v>148</v>
      </c>
      <c r="U26">
        <v>20</v>
      </c>
      <c r="V26">
        <v>0</v>
      </c>
      <c r="W26">
        <v>0</v>
      </c>
      <c r="X26">
        <v>0</v>
      </c>
      <c r="Y26" t="s">
        <v>273</v>
      </c>
    </row>
    <row r="27" spans="1:25" ht="12">
      <c r="A27" t="s">
        <v>326</v>
      </c>
      <c r="B27" t="s">
        <v>327</v>
      </c>
      <c r="D27">
        <v>18233</v>
      </c>
      <c r="E27" t="s">
        <v>271</v>
      </c>
      <c r="F27">
        <v>2014</v>
      </c>
      <c r="G27" s="213">
        <v>1.026</v>
      </c>
      <c r="H27" t="s">
        <v>276</v>
      </c>
      <c r="K27" s="203">
        <v>1.016</v>
      </c>
      <c r="L27" s="214">
        <v>7</v>
      </c>
      <c r="M27">
        <v>160</v>
      </c>
      <c r="N27" s="215">
        <v>9.56</v>
      </c>
      <c r="O27" s="216">
        <v>3.23</v>
      </c>
      <c r="P27" s="216">
        <v>1.97</v>
      </c>
      <c r="Q27" t="s">
        <v>272</v>
      </c>
      <c r="R27">
        <v>1993</v>
      </c>
      <c r="S27">
        <v>1995</v>
      </c>
      <c r="T27">
        <v>148</v>
      </c>
      <c r="U27">
        <v>17</v>
      </c>
      <c r="V27">
        <v>0</v>
      </c>
      <c r="W27">
        <v>0</v>
      </c>
      <c r="X27">
        <v>0</v>
      </c>
      <c r="Y27" t="s">
        <v>273</v>
      </c>
    </row>
    <row r="28" spans="1:25" ht="12">
      <c r="A28" t="s">
        <v>328</v>
      </c>
      <c r="B28" t="s">
        <v>329</v>
      </c>
      <c r="D28">
        <v>18623</v>
      </c>
      <c r="E28" t="s">
        <v>330</v>
      </c>
      <c r="F28">
        <v>2014</v>
      </c>
      <c r="G28" s="213">
        <v>1.086</v>
      </c>
      <c r="H28" t="s">
        <v>276</v>
      </c>
      <c r="K28" s="203">
        <v>1.067</v>
      </c>
      <c r="L28" s="214">
        <v>10</v>
      </c>
      <c r="M28">
        <v>181</v>
      </c>
      <c r="N28" s="215">
        <v>12.23</v>
      </c>
      <c r="O28" s="216">
        <v>3.89</v>
      </c>
      <c r="P28" s="216">
        <v>2.47</v>
      </c>
      <c r="Q28" t="s">
        <v>272</v>
      </c>
      <c r="R28">
        <v>2008</v>
      </c>
      <c r="S28">
        <v>2009</v>
      </c>
      <c r="T28">
        <v>148</v>
      </c>
      <c r="U28">
        <v>33</v>
      </c>
      <c r="V28">
        <v>0</v>
      </c>
      <c r="W28">
        <v>0</v>
      </c>
      <c r="X28">
        <v>0</v>
      </c>
      <c r="Y28" t="s">
        <v>273</v>
      </c>
    </row>
    <row r="29" spans="1:25" ht="12">
      <c r="A29" t="s">
        <v>331</v>
      </c>
      <c r="B29" t="s">
        <v>332</v>
      </c>
      <c r="D29">
        <v>39658</v>
      </c>
      <c r="E29" t="s">
        <v>288</v>
      </c>
      <c r="F29">
        <v>2014</v>
      </c>
      <c r="G29" s="213">
        <v>0.892</v>
      </c>
      <c r="H29" t="s">
        <v>276</v>
      </c>
      <c r="K29" s="203">
        <v>0.884</v>
      </c>
      <c r="L29" s="214">
        <v>5</v>
      </c>
      <c r="M29">
        <v>284</v>
      </c>
      <c r="N29" s="215">
        <v>7.17</v>
      </c>
      <c r="O29" s="216">
        <v>2.49</v>
      </c>
      <c r="P29" s="216">
        <v>1.43</v>
      </c>
      <c r="Q29" t="s">
        <v>272</v>
      </c>
      <c r="R29">
        <v>1983</v>
      </c>
      <c r="S29">
        <v>1983</v>
      </c>
      <c r="T29">
        <v>148</v>
      </c>
      <c r="U29">
        <v>9</v>
      </c>
      <c r="V29">
        <v>0</v>
      </c>
      <c r="W29">
        <v>0</v>
      </c>
      <c r="X29">
        <v>0</v>
      </c>
      <c r="Y29" t="s">
        <v>273</v>
      </c>
    </row>
    <row r="30" spans="1:25" ht="12">
      <c r="A30" t="s">
        <v>333</v>
      </c>
      <c r="B30" t="s">
        <v>334</v>
      </c>
      <c r="D30">
        <v>15423</v>
      </c>
      <c r="E30" t="s">
        <v>324</v>
      </c>
      <c r="F30">
        <v>2014</v>
      </c>
      <c r="G30" s="213">
        <v>1.138</v>
      </c>
      <c r="H30" t="s">
        <v>276</v>
      </c>
      <c r="K30" s="203">
        <v>1.113</v>
      </c>
      <c r="L30" s="214">
        <v>10</v>
      </c>
      <c r="M30">
        <v>174</v>
      </c>
      <c r="N30" s="215">
        <v>12.4</v>
      </c>
      <c r="O30" s="216">
        <v>3.5</v>
      </c>
      <c r="P30" s="216">
        <v>2.49</v>
      </c>
      <c r="Q30" t="s">
        <v>272</v>
      </c>
      <c r="R30">
        <v>2002</v>
      </c>
      <c r="S30">
        <v>2003</v>
      </c>
      <c r="T30">
        <v>148</v>
      </c>
      <c r="U30">
        <v>29</v>
      </c>
      <c r="V30">
        <v>0</v>
      </c>
      <c r="W30">
        <v>0</v>
      </c>
      <c r="X30">
        <v>0</v>
      </c>
      <c r="Y30" t="s">
        <v>273</v>
      </c>
    </row>
    <row r="31" spans="1:25" ht="12">
      <c r="A31" t="s">
        <v>335</v>
      </c>
      <c r="B31" t="s">
        <v>336</v>
      </c>
      <c r="D31">
        <v>18231</v>
      </c>
      <c r="E31" t="s">
        <v>291</v>
      </c>
      <c r="F31">
        <v>2014</v>
      </c>
      <c r="G31" s="213">
        <v>0.976</v>
      </c>
      <c r="K31" s="203">
        <v>0.962</v>
      </c>
      <c r="L31" s="214">
        <v>8</v>
      </c>
      <c r="M31">
        <v>205</v>
      </c>
      <c r="N31" s="215">
        <v>10.28</v>
      </c>
      <c r="O31" s="216">
        <v>3.48</v>
      </c>
      <c r="P31" s="216">
        <v>1.92</v>
      </c>
      <c r="Q31" t="s">
        <v>337</v>
      </c>
      <c r="R31">
        <v>2002</v>
      </c>
      <c r="S31">
        <v>2006</v>
      </c>
      <c r="T31">
        <v>148</v>
      </c>
      <c r="U31">
        <v>34</v>
      </c>
      <c r="V31">
        <v>35</v>
      </c>
      <c r="W31">
        <v>122</v>
      </c>
      <c r="X31" t="s">
        <v>277</v>
      </c>
      <c r="Y31" t="s">
        <v>273</v>
      </c>
    </row>
    <row r="32" spans="1:25" ht="12">
      <c r="A32" t="s">
        <v>870</v>
      </c>
      <c r="B32" t="s">
        <v>871</v>
      </c>
      <c r="D32">
        <v>42040</v>
      </c>
      <c r="E32" t="s">
        <v>863</v>
      </c>
      <c r="F32">
        <v>2014</v>
      </c>
      <c r="G32" s="213">
        <v>1.054</v>
      </c>
      <c r="K32" s="203">
        <v>1.036</v>
      </c>
      <c r="L32" s="214">
        <v>7</v>
      </c>
      <c r="M32">
        <v>118</v>
      </c>
      <c r="N32" s="215">
        <v>9.55</v>
      </c>
      <c r="O32" s="216">
        <v>2.99</v>
      </c>
      <c r="P32" s="216">
        <v>2.07</v>
      </c>
      <c r="Q32" t="s">
        <v>272</v>
      </c>
      <c r="R32">
        <v>2000</v>
      </c>
      <c r="S32">
        <v>2003</v>
      </c>
      <c r="T32">
        <v>148</v>
      </c>
      <c r="U32">
        <v>18</v>
      </c>
      <c r="V32">
        <v>0</v>
      </c>
      <c r="W32">
        <v>0</v>
      </c>
      <c r="X32">
        <v>0</v>
      </c>
      <c r="Y32" t="s">
        <v>273</v>
      </c>
    </row>
    <row r="33" spans="1:25" ht="12">
      <c r="A33" t="s">
        <v>338</v>
      </c>
      <c r="B33" t="s">
        <v>339</v>
      </c>
      <c r="D33">
        <v>18085</v>
      </c>
      <c r="E33" t="s">
        <v>304</v>
      </c>
      <c r="F33">
        <v>2014</v>
      </c>
      <c r="G33" s="213">
        <v>0.958</v>
      </c>
      <c r="K33" s="203">
        <v>0.948</v>
      </c>
      <c r="L33" s="214">
        <v>7</v>
      </c>
      <c r="M33">
        <v>250</v>
      </c>
      <c r="N33" s="215">
        <v>9.49</v>
      </c>
      <c r="O33" s="216">
        <v>3.23</v>
      </c>
      <c r="P33" s="216">
        <v>1.85</v>
      </c>
      <c r="Q33" t="s">
        <v>272</v>
      </c>
      <c r="R33">
        <v>1990</v>
      </c>
      <c r="S33">
        <v>1991</v>
      </c>
      <c r="T33">
        <v>148</v>
      </c>
      <c r="U33">
        <v>22</v>
      </c>
      <c r="V33">
        <v>0</v>
      </c>
      <c r="W33">
        <v>0</v>
      </c>
      <c r="X33">
        <v>0</v>
      </c>
      <c r="Y33" t="s">
        <v>273</v>
      </c>
    </row>
    <row r="34" spans="1:25" ht="12">
      <c r="A34" t="s">
        <v>340</v>
      </c>
      <c r="B34" t="s">
        <v>341</v>
      </c>
      <c r="D34">
        <v>18089</v>
      </c>
      <c r="E34" t="s">
        <v>309</v>
      </c>
      <c r="F34">
        <v>2014</v>
      </c>
      <c r="G34" s="213">
        <v>0.968</v>
      </c>
      <c r="K34" s="203">
        <v>0.957</v>
      </c>
      <c r="L34" s="214">
        <v>8</v>
      </c>
      <c r="M34">
        <v>264</v>
      </c>
      <c r="N34" s="215">
        <v>10.3</v>
      </c>
      <c r="O34" s="216">
        <v>3.6</v>
      </c>
      <c r="P34" s="216">
        <v>1.84</v>
      </c>
      <c r="Q34" t="s">
        <v>272</v>
      </c>
      <c r="R34">
        <v>1982</v>
      </c>
      <c r="S34">
        <v>1982</v>
      </c>
      <c r="T34">
        <v>148</v>
      </c>
      <c r="U34">
        <v>26</v>
      </c>
      <c r="V34">
        <v>0</v>
      </c>
      <c r="W34">
        <v>0</v>
      </c>
      <c r="X34">
        <v>0</v>
      </c>
      <c r="Y34" t="s">
        <v>273</v>
      </c>
    </row>
    <row r="35" spans="1:25" ht="12">
      <c r="A35" t="s">
        <v>342</v>
      </c>
      <c r="B35" t="s">
        <v>343</v>
      </c>
      <c r="D35">
        <v>16586</v>
      </c>
      <c r="E35" t="s">
        <v>344</v>
      </c>
      <c r="F35">
        <v>2014</v>
      </c>
      <c r="G35" s="213">
        <v>1.066</v>
      </c>
      <c r="H35" t="s">
        <v>276</v>
      </c>
      <c r="K35" s="203">
        <v>1.056</v>
      </c>
      <c r="L35" s="214">
        <v>8</v>
      </c>
      <c r="M35">
        <v>147</v>
      </c>
      <c r="N35" s="215">
        <v>10.45</v>
      </c>
      <c r="O35" s="216">
        <v>3.44</v>
      </c>
      <c r="P35" s="216">
        <v>2.2</v>
      </c>
      <c r="Q35" t="s">
        <v>272</v>
      </c>
      <c r="R35">
        <v>1995</v>
      </c>
      <c r="S35">
        <v>1995</v>
      </c>
      <c r="T35">
        <v>148</v>
      </c>
      <c r="U35">
        <v>19</v>
      </c>
      <c r="V35">
        <v>0</v>
      </c>
      <c r="W35">
        <v>0</v>
      </c>
      <c r="X35">
        <v>0</v>
      </c>
      <c r="Y35" t="s">
        <v>273</v>
      </c>
    </row>
    <row r="36" spans="1:25" ht="12">
      <c r="A36" t="s">
        <v>345</v>
      </c>
      <c r="B36" t="s">
        <v>346</v>
      </c>
      <c r="D36">
        <v>41130</v>
      </c>
      <c r="E36" t="s">
        <v>347</v>
      </c>
      <c r="F36">
        <v>2014</v>
      </c>
      <c r="G36" s="213">
        <v>1.003</v>
      </c>
      <c r="K36" s="203">
        <v>0.991</v>
      </c>
      <c r="L36" s="214">
        <v>7</v>
      </c>
      <c r="M36">
        <v>192</v>
      </c>
      <c r="N36" s="215">
        <v>10.06</v>
      </c>
      <c r="O36" s="216">
        <v>3.3</v>
      </c>
      <c r="P36" s="216">
        <v>2.15</v>
      </c>
      <c r="Q36" t="s">
        <v>272</v>
      </c>
      <c r="R36">
        <v>1994</v>
      </c>
      <c r="S36">
        <v>2003</v>
      </c>
      <c r="T36">
        <v>148</v>
      </c>
      <c r="U36">
        <v>22</v>
      </c>
      <c r="V36">
        <v>0</v>
      </c>
      <c r="W36">
        <v>0</v>
      </c>
      <c r="X36">
        <v>0</v>
      </c>
      <c r="Y36" t="s">
        <v>273</v>
      </c>
    </row>
    <row r="37" spans="1:25" ht="12">
      <c r="A37" t="s">
        <v>348</v>
      </c>
      <c r="B37" t="s">
        <v>349</v>
      </c>
      <c r="D37">
        <v>18201</v>
      </c>
      <c r="E37" t="s">
        <v>347</v>
      </c>
      <c r="F37">
        <v>2014</v>
      </c>
      <c r="G37" s="213">
        <v>1.035</v>
      </c>
      <c r="K37" s="203">
        <v>1.021</v>
      </c>
      <c r="L37" s="214">
        <v>7</v>
      </c>
      <c r="M37">
        <v>154</v>
      </c>
      <c r="N37" s="215">
        <v>9.55</v>
      </c>
      <c r="O37" s="216">
        <v>3.21</v>
      </c>
      <c r="P37" s="216">
        <v>1.98</v>
      </c>
      <c r="Q37" t="s">
        <v>272</v>
      </c>
      <c r="R37">
        <v>1993</v>
      </c>
      <c r="S37">
        <v>1994</v>
      </c>
      <c r="T37">
        <v>148</v>
      </c>
      <c r="U37">
        <v>17</v>
      </c>
      <c r="V37">
        <v>0</v>
      </c>
      <c r="W37">
        <v>0</v>
      </c>
      <c r="X37">
        <v>0</v>
      </c>
      <c r="Y37" t="s">
        <v>273</v>
      </c>
    </row>
    <row r="38" spans="1:25" ht="12">
      <c r="A38" t="s">
        <v>350</v>
      </c>
      <c r="B38" t="s">
        <v>351</v>
      </c>
      <c r="D38">
        <v>18200</v>
      </c>
      <c r="E38" t="s">
        <v>285</v>
      </c>
      <c r="F38">
        <v>2014</v>
      </c>
      <c r="G38" s="213">
        <v>1.006</v>
      </c>
      <c r="K38" s="203">
        <v>0.99</v>
      </c>
      <c r="L38" s="214">
        <v>7</v>
      </c>
      <c r="M38">
        <v>178</v>
      </c>
      <c r="N38" s="215">
        <v>8.99</v>
      </c>
      <c r="O38" s="216">
        <v>3.08</v>
      </c>
      <c r="P38" s="216">
        <v>2.04</v>
      </c>
      <c r="Q38" t="s">
        <v>272</v>
      </c>
      <c r="R38">
        <v>1999</v>
      </c>
      <c r="S38">
        <v>2000</v>
      </c>
      <c r="T38">
        <v>148</v>
      </c>
      <c r="U38">
        <v>19</v>
      </c>
      <c r="V38">
        <v>0</v>
      </c>
      <c r="W38">
        <v>0</v>
      </c>
      <c r="X38">
        <v>0</v>
      </c>
      <c r="Y38" t="s">
        <v>273</v>
      </c>
    </row>
    <row r="39" spans="1:25" ht="12">
      <c r="A39" t="s">
        <v>352</v>
      </c>
      <c r="B39" t="s">
        <v>353</v>
      </c>
      <c r="D39">
        <v>16070</v>
      </c>
      <c r="E39" t="s">
        <v>354</v>
      </c>
      <c r="F39">
        <v>2014</v>
      </c>
      <c r="G39" s="213">
        <v>1.031</v>
      </c>
      <c r="K39" s="203">
        <v>1.022</v>
      </c>
      <c r="L39" s="214">
        <v>8</v>
      </c>
      <c r="M39">
        <v>160</v>
      </c>
      <c r="N39" s="215">
        <v>10.3</v>
      </c>
      <c r="O39" s="216">
        <v>3.44</v>
      </c>
      <c r="P39" s="216">
        <v>1.93</v>
      </c>
      <c r="Q39" t="s">
        <v>272</v>
      </c>
      <c r="R39">
        <v>1993</v>
      </c>
      <c r="S39">
        <v>1993</v>
      </c>
      <c r="T39">
        <v>148</v>
      </c>
      <c r="U39">
        <v>20</v>
      </c>
      <c r="V39">
        <v>0</v>
      </c>
      <c r="W39">
        <v>0</v>
      </c>
      <c r="X39">
        <v>0</v>
      </c>
      <c r="Y39" t="s">
        <v>273</v>
      </c>
    </row>
    <row r="40" spans="1:25" ht="12">
      <c r="A40" t="s">
        <v>355</v>
      </c>
      <c r="B40" t="s">
        <v>356</v>
      </c>
      <c r="D40">
        <v>38531</v>
      </c>
      <c r="E40" t="s">
        <v>357</v>
      </c>
      <c r="F40">
        <v>2014</v>
      </c>
      <c r="G40" s="213">
        <v>1</v>
      </c>
      <c r="K40" s="203">
        <v>0.989</v>
      </c>
      <c r="L40" s="214">
        <v>7</v>
      </c>
      <c r="M40">
        <v>212</v>
      </c>
      <c r="N40" s="215">
        <v>9.99</v>
      </c>
      <c r="O40" s="216">
        <v>3.37</v>
      </c>
      <c r="P40" s="216">
        <v>2</v>
      </c>
      <c r="Q40" t="s">
        <v>272</v>
      </c>
      <c r="R40">
        <v>2005</v>
      </c>
      <c r="S40">
        <v>2006</v>
      </c>
      <c r="T40">
        <v>148</v>
      </c>
      <c r="U40">
        <v>26</v>
      </c>
      <c r="V40">
        <v>42</v>
      </c>
      <c r="W40">
        <v>143</v>
      </c>
      <c r="X40" t="s">
        <v>277</v>
      </c>
      <c r="Y40" t="s">
        <v>273</v>
      </c>
    </row>
    <row r="41" spans="1:25" ht="12">
      <c r="A41" t="s">
        <v>358</v>
      </c>
      <c r="B41" t="s">
        <v>359</v>
      </c>
      <c r="D41">
        <v>18758</v>
      </c>
      <c r="E41" t="s">
        <v>304</v>
      </c>
      <c r="F41">
        <v>2014</v>
      </c>
      <c r="G41" s="213">
        <v>1.141</v>
      </c>
      <c r="K41" s="203">
        <v>1.129</v>
      </c>
      <c r="L41" s="214">
        <v>10</v>
      </c>
      <c r="M41">
        <v>154</v>
      </c>
      <c r="N41" s="215">
        <v>12.03</v>
      </c>
      <c r="O41" s="216">
        <v>3.39</v>
      </c>
      <c r="P41" s="216">
        <v>2.6</v>
      </c>
      <c r="Q41" t="s">
        <v>272</v>
      </c>
      <c r="R41">
        <v>1995</v>
      </c>
      <c r="S41">
        <v>1995</v>
      </c>
      <c r="T41">
        <v>148</v>
      </c>
      <c r="U41">
        <v>24</v>
      </c>
      <c r="V41">
        <v>0</v>
      </c>
      <c r="W41">
        <v>0</v>
      </c>
      <c r="X41">
        <v>0</v>
      </c>
      <c r="Y41" t="s">
        <v>273</v>
      </c>
    </row>
    <row r="42" spans="1:25" ht="12">
      <c r="A42" t="s">
        <v>360</v>
      </c>
      <c r="B42" t="s">
        <v>361</v>
      </c>
      <c r="D42">
        <v>37532</v>
      </c>
      <c r="E42" t="s">
        <v>275</v>
      </c>
      <c r="F42">
        <v>2014</v>
      </c>
      <c r="G42" s="213">
        <v>1.006</v>
      </c>
      <c r="K42" s="203">
        <v>0.996</v>
      </c>
      <c r="L42" s="214">
        <v>7</v>
      </c>
      <c r="M42">
        <v>229</v>
      </c>
      <c r="N42" s="215">
        <v>9.79</v>
      </c>
      <c r="O42" s="216">
        <v>3.24</v>
      </c>
      <c r="P42" s="216">
        <v>1.92</v>
      </c>
      <c r="Q42" t="s">
        <v>272</v>
      </c>
      <c r="R42">
        <v>1991</v>
      </c>
      <c r="S42">
        <v>1991</v>
      </c>
      <c r="T42">
        <v>148</v>
      </c>
      <c r="U42">
        <v>18</v>
      </c>
      <c r="V42">
        <v>0</v>
      </c>
      <c r="W42">
        <v>0</v>
      </c>
      <c r="X42">
        <v>0</v>
      </c>
      <c r="Y42" t="s">
        <v>273</v>
      </c>
    </row>
    <row r="43" spans="1:25" ht="12">
      <c r="A43" t="s">
        <v>362</v>
      </c>
      <c r="B43" t="s">
        <v>363</v>
      </c>
      <c r="D43">
        <v>18271</v>
      </c>
      <c r="E43" t="s">
        <v>304</v>
      </c>
      <c r="F43">
        <v>2014</v>
      </c>
      <c r="G43" s="213">
        <v>1.099</v>
      </c>
      <c r="H43" t="s">
        <v>276</v>
      </c>
      <c r="K43" s="203">
        <v>1.08</v>
      </c>
      <c r="L43" s="214">
        <v>8</v>
      </c>
      <c r="M43">
        <v>180</v>
      </c>
      <c r="N43" s="215">
        <v>10.96</v>
      </c>
      <c r="O43" s="216">
        <v>2.68</v>
      </c>
      <c r="P43" s="216">
        <v>2.19</v>
      </c>
      <c r="Q43" t="s">
        <v>272</v>
      </c>
      <c r="R43">
        <v>2005</v>
      </c>
      <c r="S43">
        <v>2005</v>
      </c>
      <c r="T43">
        <v>148</v>
      </c>
      <c r="U43">
        <v>22</v>
      </c>
      <c r="V43">
        <v>0</v>
      </c>
      <c r="W43">
        <v>0</v>
      </c>
      <c r="X43">
        <v>0</v>
      </c>
      <c r="Y43" t="s">
        <v>273</v>
      </c>
    </row>
    <row r="44" spans="1:25" ht="12">
      <c r="A44" t="s">
        <v>364</v>
      </c>
      <c r="B44" t="s">
        <v>365</v>
      </c>
      <c r="D44">
        <v>17643</v>
      </c>
      <c r="E44" t="s">
        <v>271</v>
      </c>
      <c r="F44">
        <v>2014</v>
      </c>
      <c r="G44" s="213">
        <v>1.051</v>
      </c>
      <c r="H44" t="s">
        <v>276</v>
      </c>
      <c r="K44" s="203">
        <v>1.034</v>
      </c>
      <c r="L44" s="214">
        <v>7</v>
      </c>
      <c r="M44">
        <v>150</v>
      </c>
      <c r="N44" s="215">
        <v>9.6</v>
      </c>
      <c r="O44" s="216">
        <v>3.3</v>
      </c>
      <c r="P44" s="216">
        <v>1.99</v>
      </c>
      <c r="Q44" t="s">
        <v>272</v>
      </c>
      <c r="R44">
        <v>1995</v>
      </c>
      <c r="S44">
        <v>1995</v>
      </c>
      <c r="T44">
        <v>148</v>
      </c>
      <c r="U44">
        <v>18</v>
      </c>
      <c r="V44">
        <v>0</v>
      </c>
      <c r="W44">
        <v>0</v>
      </c>
      <c r="X44">
        <v>0</v>
      </c>
      <c r="Y44" t="s">
        <v>273</v>
      </c>
    </row>
    <row r="45" spans="1:25" ht="12">
      <c r="A45" t="s">
        <v>366</v>
      </c>
      <c r="B45" t="s">
        <v>367</v>
      </c>
      <c r="D45">
        <v>18685</v>
      </c>
      <c r="E45" t="s">
        <v>279</v>
      </c>
      <c r="F45">
        <v>2014</v>
      </c>
      <c r="G45" s="213">
        <v>1.031</v>
      </c>
      <c r="K45" s="203">
        <v>1.022</v>
      </c>
      <c r="L45" s="214">
        <v>7</v>
      </c>
      <c r="M45">
        <v>153</v>
      </c>
      <c r="N45" s="215">
        <v>9.55</v>
      </c>
      <c r="O45" s="216">
        <v>3.21</v>
      </c>
      <c r="P45" s="216">
        <v>1.99</v>
      </c>
      <c r="Q45" t="s">
        <v>272</v>
      </c>
      <c r="R45">
        <v>1993</v>
      </c>
      <c r="S45">
        <v>1993</v>
      </c>
      <c r="T45">
        <v>148</v>
      </c>
      <c r="U45">
        <v>17</v>
      </c>
      <c r="V45">
        <v>0</v>
      </c>
      <c r="W45">
        <v>0</v>
      </c>
      <c r="X45">
        <v>0</v>
      </c>
      <c r="Y45" t="s">
        <v>273</v>
      </c>
    </row>
    <row r="46" spans="1:25" ht="12">
      <c r="A46" t="s">
        <v>368</v>
      </c>
      <c r="B46" t="s">
        <v>369</v>
      </c>
      <c r="D46">
        <v>36790</v>
      </c>
      <c r="E46" t="s">
        <v>296</v>
      </c>
      <c r="F46">
        <v>2014</v>
      </c>
      <c r="G46" s="213">
        <v>1.25</v>
      </c>
      <c r="H46" t="s">
        <v>276</v>
      </c>
      <c r="K46" s="203">
        <v>1.221</v>
      </c>
      <c r="L46" s="214">
        <v>15</v>
      </c>
      <c r="M46">
        <v>99</v>
      </c>
      <c r="N46" s="215">
        <v>15.48</v>
      </c>
      <c r="O46" s="216">
        <v>4.1</v>
      </c>
      <c r="P46" s="216">
        <v>2.92</v>
      </c>
      <c r="Q46" t="s">
        <v>272</v>
      </c>
      <c r="R46">
        <v>2001</v>
      </c>
      <c r="S46">
        <v>2002</v>
      </c>
      <c r="T46">
        <v>148</v>
      </c>
      <c r="U46">
        <v>37</v>
      </c>
      <c r="V46">
        <v>0</v>
      </c>
      <c r="W46">
        <v>0</v>
      </c>
      <c r="X46">
        <v>0</v>
      </c>
      <c r="Y46" t="s">
        <v>273</v>
      </c>
    </row>
    <row r="47" spans="1:25" ht="12">
      <c r="A47" t="s">
        <v>370</v>
      </c>
      <c r="B47" t="s">
        <v>371</v>
      </c>
      <c r="D47">
        <v>17849</v>
      </c>
      <c r="E47" t="s">
        <v>275</v>
      </c>
      <c r="F47">
        <v>2014</v>
      </c>
      <c r="G47" s="213">
        <v>1.081</v>
      </c>
      <c r="H47" t="s">
        <v>276</v>
      </c>
      <c r="K47" s="203">
        <v>1.064</v>
      </c>
      <c r="L47" s="214">
        <v>8</v>
      </c>
      <c r="M47">
        <v>162</v>
      </c>
      <c r="N47" s="215">
        <v>10.7</v>
      </c>
      <c r="O47" s="216">
        <v>3.19</v>
      </c>
      <c r="P47" s="216">
        <v>2.2</v>
      </c>
      <c r="Q47" t="s">
        <v>272</v>
      </c>
      <c r="R47">
        <v>1993</v>
      </c>
      <c r="S47">
        <v>1994</v>
      </c>
      <c r="T47">
        <v>148</v>
      </c>
      <c r="U47">
        <v>20</v>
      </c>
      <c r="V47">
        <v>0</v>
      </c>
      <c r="W47">
        <v>0</v>
      </c>
      <c r="X47">
        <v>0</v>
      </c>
      <c r="Y47" t="s">
        <v>273</v>
      </c>
    </row>
    <row r="48" spans="1:25" ht="12">
      <c r="A48" t="s">
        <v>372</v>
      </c>
      <c r="B48" t="s">
        <v>373</v>
      </c>
      <c r="D48">
        <v>37020</v>
      </c>
      <c r="E48" t="s">
        <v>374</v>
      </c>
      <c r="F48">
        <v>2014</v>
      </c>
      <c r="G48" s="213">
        <v>1.05</v>
      </c>
      <c r="K48" s="203">
        <v>1.031</v>
      </c>
      <c r="L48" s="214">
        <v>10</v>
      </c>
      <c r="M48">
        <v>238</v>
      </c>
      <c r="N48" s="215">
        <v>12.27</v>
      </c>
      <c r="O48" s="216">
        <v>3.91</v>
      </c>
      <c r="P48" s="216">
        <v>2.33</v>
      </c>
      <c r="Q48" t="s">
        <v>272</v>
      </c>
      <c r="R48">
        <v>1991</v>
      </c>
      <c r="S48">
        <v>1994</v>
      </c>
      <c r="T48">
        <v>148</v>
      </c>
      <c r="U48">
        <v>34</v>
      </c>
      <c r="V48">
        <v>0</v>
      </c>
      <c r="W48">
        <v>0</v>
      </c>
      <c r="X48">
        <v>0</v>
      </c>
      <c r="Y48" t="s">
        <v>273</v>
      </c>
    </row>
    <row r="49" spans="1:25" ht="12">
      <c r="A49" t="s">
        <v>375</v>
      </c>
      <c r="B49" t="s">
        <v>376</v>
      </c>
      <c r="D49">
        <v>16063</v>
      </c>
      <c r="E49" t="s">
        <v>288</v>
      </c>
      <c r="F49">
        <v>2014</v>
      </c>
      <c r="G49" s="213">
        <v>0.857</v>
      </c>
      <c r="H49" t="s">
        <v>276</v>
      </c>
      <c r="K49" s="203">
        <v>0.849</v>
      </c>
      <c r="L49" s="214">
        <v>5</v>
      </c>
      <c r="M49">
        <v>250</v>
      </c>
      <c r="N49" s="215">
        <v>6.97</v>
      </c>
      <c r="O49" s="216">
        <v>2.7</v>
      </c>
      <c r="P49" s="216">
        <v>1.46</v>
      </c>
      <c r="Q49" t="s">
        <v>272</v>
      </c>
      <c r="R49">
        <v>1984</v>
      </c>
      <c r="S49">
        <v>1991</v>
      </c>
      <c r="T49">
        <v>148</v>
      </c>
      <c r="U49">
        <v>15</v>
      </c>
      <c r="V49">
        <v>0</v>
      </c>
      <c r="W49">
        <v>0</v>
      </c>
      <c r="X49">
        <v>0</v>
      </c>
      <c r="Y49" t="s">
        <v>273</v>
      </c>
    </row>
    <row r="50" spans="1:25" ht="12">
      <c r="A50" t="s">
        <v>377</v>
      </c>
      <c r="B50" t="s">
        <v>378</v>
      </c>
      <c r="D50">
        <v>18177</v>
      </c>
      <c r="E50" t="s">
        <v>281</v>
      </c>
      <c r="F50">
        <v>2014</v>
      </c>
      <c r="G50" s="213">
        <v>1.081</v>
      </c>
      <c r="K50" s="203">
        <v>1.068</v>
      </c>
      <c r="L50" s="214">
        <v>8</v>
      </c>
      <c r="M50">
        <v>135</v>
      </c>
      <c r="N50" s="215">
        <v>10.91</v>
      </c>
      <c r="O50" s="216">
        <v>3.59</v>
      </c>
      <c r="P50" s="216">
        <v>2.24</v>
      </c>
      <c r="Q50" t="s">
        <v>272</v>
      </c>
      <c r="R50">
        <v>1993</v>
      </c>
      <c r="S50">
        <v>1993</v>
      </c>
      <c r="T50">
        <v>148</v>
      </c>
      <c r="U50">
        <v>20</v>
      </c>
      <c r="V50">
        <v>27</v>
      </c>
      <c r="W50">
        <v>120</v>
      </c>
      <c r="X50" t="s">
        <v>379</v>
      </c>
      <c r="Y50" t="s">
        <v>273</v>
      </c>
    </row>
    <row r="51" spans="1:25" ht="12">
      <c r="A51" t="s">
        <v>380</v>
      </c>
      <c r="B51" t="s">
        <v>381</v>
      </c>
      <c r="C51" t="s">
        <v>143</v>
      </c>
      <c r="D51">
        <v>16117</v>
      </c>
      <c r="E51" t="s">
        <v>382</v>
      </c>
      <c r="F51">
        <v>2014</v>
      </c>
      <c r="G51" s="213">
        <v>1.06</v>
      </c>
      <c r="H51" t="s">
        <v>276</v>
      </c>
      <c r="K51" s="203">
        <v>1.047</v>
      </c>
      <c r="L51" s="214">
        <v>10</v>
      </c>
      <c r="M51">
        <v>195</v>
      </c>
      <c r="N51" s="215">
        <v>11.92</v>
      </c>
      <c r="O51" s="216">
        <v>3.76</v>
      </c>
      <c r="P51" s="216">
        <v>2.42</v>
      </c>
      <c r="Q51" t="s">
        <v>272</v>
      </c>
      <c r="R51">
        <v>1997</v>
      </c>
      <c r="S51">
        <v>2001</v>
      </c>
      <c r="T51">
        <v>148</v>
      </c>
      <c r="U51">
        <v>30</v>
      </c>
      <c r="V51">
        <v>36</v>
      </c>
      <c r="W51">
        <v>126</v>
      </c>
      <c r="X51" t="s">
        <v>277</v>
      </c>
      <c r="Y51" t="s">
        <v>273</v>
      </c>
    </row>
    <row r="52" spans="1:25" ht="12">
      <c r="A52" t="s">
        <v>383</v>
      </c>
      <c r="B52" t="s">
        <v>384</v>
      </c>
      <c r="D52">
        <v>40884</v>
      </c>
      <c r="E52" t="s">
        <v>309</v>
      </c>
      <c r="F52">
        <v>2014</v>
      </c>
      <c r="G52" s="213">
        <v>0.969</v>
      </c>
      <c r="K52" s="203">
        <v>0.948</v>
      </c>
      <c r="L52" s="214">
        <v>7</v>
      </c>
      <c r="M52">
        <v>245</v>
      </c>
      <c r="N52" s="215">
        <v>9.47</v>
      </c>
      <c r="O52" s="216">
        <v>3.24</v>
      </c>
      <c r="P52" s="216">
        <v>1.84</v>
      </c>
      <c r="Q52" t="s">
        <v>272</v>
      </c>
      <c r="R52">
        <v>1990</v>
      </c>
      <c r="S52">
        <v>1992</v>
      </c>
      <c r="T52">
        <v>148</v>
      </c>
      <c r="U52">
        <v>21</v>
      </c>
      <c r="V52">
        <v>0</v>
      </c>
      <c r="W52">
        <v>0</v>
      </c>
      <c r="X52">
        <v>0</v>
      </c>
      <c r="Y52" t="s">
        <v>273</v>
      </c>
    </row>
    <row r="53" spans="1:25" ht="12">
      <c r="A53" t="s">
        <v>385</v>
      </c>
      <c r="B53" t="s">
        <v>386</v>
      </c>
      <c r="D53">
        <v>37026</v>
      </c>
      <c r="E53" t="s">
        <v>275</v>
      </c>
      <c r="F53">
        <v>2014</v>
      </c>
      <c r="G53" s="213">
        <v>0.984</v>
      </c>
      <c r="K53" s="203">
        <v>0.975</v>
      </c>
      <c r="L53" s="214">
        <v>7</v>
      </c>
      <c r="M53">
        <v>221</v>
      </c>
      <c r="N53" s="215">
        <v>10.02</v>
      </c>
      <c r="O53" s="216">
        <v>3.4</v>
      </c>
      <c r="P53" s="216">
        <v>1.89</v>
      </c>
      <c r="Q53" t="s">
        <v>272</v>
      </c>
      <c r="R53">
        <v>1990</v>
      </c>
      <c r="S53">
        <v>1990</v>
      </c>
      <c r="T53">
        <v>148</v>
      </c>
      <c r="U53">
        <v>21</v>
      </c>
      <c r="V53">
        <v>0</v>
      </c>
      <c r="W53">
        <v>0</v>
      </c>
      <c r="X53">
        <v>0</v>
      </c>
      <c r="Y53" t="s">
        <v>273</v>
      </c>
    </row>
    <row r="54" spans="1:25" ht="12">
      <c r="A54" t="s">
        <v>387</v>
      </c>
      <c r="B54" t="s">
        <v>388</v>
      </c>
      <c r="D54">
        <v>37526</v>
      </c>
      <c r="E54" t="s">
        <v>357</v>
      </c>
      <c r="F54">
        <v>2014</v>
      </c>
      <c r="G54" s="213">
        <v>0.881</v>
      </c>
      <c r="K54" s="203">
        <v>0.87</v>
      </c>
      <c r="L54" s="214">
        <v>5</v>
      </c>
      <c r="M54">
        <v>375</v>
      </c>
      <c r="N54" s="215">
        <v>6.71</v>
      </c>
      <c r="O54" s="216">
        <v>2.48</v>
      </c>
      <c r="P54" s="216">
        <v>1.42</v>
      </c>
      <c r="Q54" t="s">
        <v>272</v>
      </c>
      <c r="R54">
        <v>1989</v>
      </c>
      <c r="S54">
        <v>1989</v>
      </c>
      <c r="T54">
        <v>148</v>
      </c>
      <c r="U54">
        <v>11</v>
      </c>
      <c r="V54">
        <v>0</v>
      </c>
      <c r="W54">
        <v>0</v>
      </c>
      <c r="X54">
        <v>0</v>
      </c>
      <c r="Y54" t="s">
        <v>273</v>
      </c>
    </row>
    <row r="55" spans="1:25" ht="12">
      <c r="A55" t="s">
        <v>389</v>
      </c>
      <c r="B55" t="s">
        <v>390</v>
      </c>
      <c r="D55">
        <v>17699</v>
      </c>
      <c r="E55" t="s">
        <v>279</v>
      </c>
      <c r="F55">
        <v>2014</v>
      </c>
      <c r="G55" s="213">
        <v>1.059</v>
      </c>
      <c r="H55" t="s">
        <v>276</v>
      </c>
      <c r="K55" s="203">
        <v>1.043</v>
      </c>
      <c r="L55" s="214">
        <v>7</v>
      </c>
      <c r="M55">
        <v>172</v>
      </c>
      <c r="N55" s="215">
        <v>10</v>
      </c>
      <c r="O55" s="216">
        <v>3.33</v>
      </c>
      <c r="P55" s="216">
        <v>2.12</v>
      </c>
      <c r="Q55" t="s">
        <v>272</v>
      </c>
      <c r="R55">
        <v>2001</v>
      </c>
      <c r="S55">
        <v>2005</v>
      </c>
      <c r="T55">
        <v>148</v>
      </c>
      <c r="U55">
        <v>20</v>
      </c>
      <c r="V55">
        <v>0</v>
      </c>
      <c r="W55">
        <v>0</v>
      </c>
      <c r="X55">
        <v>0</v>
      </c>
      <c r="Y55" t="s">
        <v>273</v>
      </c>
    </row>
    <row r="56" spans="1:25" ht="12">
      <c r="A56" t="s">
        <v>391</v>
      </c>
      <c r="B56" t="s">
        <v>392</v>
      </c>
      <c r="D56">
        <v>40542</v>
      </c>
      <c r="E56" t="s">
        <v>357</v>
      </c>
      <c r="F56">
        <v>2014</v>
      </c>
      <c r="G56" s="213">
        <v>0.987</v>
      </c>
      <c r="K56" s="203">
        <v>0.977</v>
      </c>
      <c r="L56" s="214">
        <v>7</v>
      </c>
      <c r="M56">
        <v>222</v>
      </c>
      <c r="N56" s="215">
        <v>9.49</v>
      </c>
      <c r="O56" s="216">
        <v>3.19</v>
      </c>
      <c r="P56" s="216">
        <v>1.85</v>
      </c>
      <c r="Q56" t="s">
        <v>272</v>
      </c>
      <c r="R56">
        <v>1993</v>
      </c>
      <c r="S56">
        <v>1993</v>
      </c>
      <c r="T56">
        <v>148</v>
      </c>
      <c r="U56">
        <v>18</v>
      </c>
      <c r="V56">
        <v>0</v>
      </c>
      <c r="W56">
        <v>0</v>
      </c>
      <c r="X56">
        <v>0</v>
      </c>
      <c r="Y56" t="s">
        <v>273</v>
      </c>
    </row>
    <row r="57" spans="1:25" ht="12">
      <c r="A57" t="s">
        <v>393</v>
      </c>
      <c r="B57" t="s">
        <v>394</v>
      </c>
      <c r="C57" t="s">
        <v>143</v>
      </c>
      <c r="D57">
        <v>37962</v>
      </c>
      <c r="E57" t="s">
        <v>288</v>
      </c>
      <c r="F57">
        <v>2014</v>
      </c>
      <c r="G57" s="213">
        <v>1.384</v>
      </c>
      <c r="H57" t="s">
        <v>276</v>
      </c>
      <c r="K57" s="203">
        <v>1.349</v>
      </c>
      <c r="L57" s="214">
        <v>16</v>
      </c>
      <c r="M57">
        <v>80</v>
      </c>
      <c r="N57" s="215">
        <v>16.49</v>
      </c>
      <c r="O57" s="216">
        <v>4.41</v>
      </c>
      <c r="P57" s="216">
        <v>3.53</v>
      </c>
      <c r="Q57" t="s">
        <v>272</v>
      </c>
      <c r="R57">
        <v>2010</v>
      </c>
      <c r="S57">
        <v>2010</v>
      </c>
      <c r="T57">
        <v>148</v>
      </c>
      <c r="U57">
        <v>32</v>
      </c>
      <c r="V57">
        <v>68</v>
      </c>
      <c r="W57">
        <v>153</v>
      </c>
      <c r="X57" t="s">
        <v>277</v>
      </c>
      <c r="Y57" t="s">
        <v>273</v>
      </c>
    </row>
    <row r="58" spans="1:25" ht="12">
      <c r="A58" t="s">
        <v>395</v>
      </c>
      <c r="B58" t="s">
        <v>396</v>
      </c>
      <c r="D58">
        <v>18088</v>
      </c>
      <c r="E58" t="s">
        <v>271</v>
      </c>
      <c r="F58">
        <v>2014</v>
      </c>
      <c r="G58" s="213">
        <v>0.946</v>
      </c>
      <c r="K58" s="203">
        <v>0.937</v>
      </c>
      <c r="L58" s="214">
        <v>7</v>
      </c>
      <c r="M58">
        <v>220</v>
      </c>
      <c r="N58" s="215">
        <v>9.5</v>
      </c>
      <c r="O58" s="216">
        <v>3.26</v>
      </c>
      <c r="P58" s="216">
        <v>1.73</v>
      </c>
      <c r="Q58" t="s">
        <v>272</v>
      </c>
      <c r="R58">
        <v>1989</v>
      </c>
      <c r="S58">
        <v>1990</v>
      </c>
      <c r="T58">
        <v>148</v>
      </c>
      <c r="U58">
        <v>21</v>
      </c>
      <c r="V58">
        <v>0</v>
      </c>
      <c r="W58">
        <v>0</v>
      </c>
      <c r="X58">
        <v>0</v>
      </c>
      <c r="Y58" t="s">
        <v>273</v>
      </c>
    </row>
    <row r="59" spans="1:25" ht="12">
      <c r="A59" t="s">
        <v>397</v>
      </c>
      <c r="B59" t="s">
        <v>398</v>
      </c>
      <c r="D59">
        <v>40994</v>
      </c>
      <c r="E59" t="s">
        <v>304</v>
      </c>
      <c r="F59">
        <v>2014</v>
      </c>
      <c r="G59" s="213">
        <v>1.068</v>
      </c>
      <c r="H59" t="s">
        <v>276</v>
      </c>
      <c r="K59" s="203">
        <v>1.042</v>
      </c>
      <c r="L59" s="214">
        <v>8</v>
      </c>
      <c r="M59">
        <v>194</v>
      </c>
      <c r="N59" s="215">
        <v>10.7</v>
      </c>
      <c r="O59" s="216">
        <v>3.5</v>
      </c>
      <c r="P59" s="216">
        <v>2.2</v>
      </c>
      <c r="Q59" t="s">
        <v>272</v>
      </c>
      <c r="R59">
        <v>2009</v>
      </c>
      <c r="S59">
        <v>2012</v>
      </c>
      <c r="T59">
        <v>148</v>
      </c>
      <c r="U59">
        <v>27</v>
      </c>
      <c r="V59">
        <v>0</v>
      </c>
      <c r="W59">
        <v>0</v>
      </c>
      <c r="X59">
        <v>0</v>
      </c>
      <c r="Y59" t="s">
        <v>273</v>
      </c>
    </row>
    <row r="60" spans="1:25" ht="12">
      <c r="A60" t="s">
        <v>399</v>
      </c>
      <c r="B60" t="s">
        <v>400</v>
      </c>
      <c r="D60">
        <v>41129</v>
      </c>
      <c r="E60" t="s">
        <v>401</v>
      </c>
      <c r="F60">
        <v>2014</v>
      </c>
      <c r="G60" s="213">
        <v>1.027</v>
      </c>
      <c r="H60" t="s">
        <v>276</v>
      </c>
      <c r="K60" s="203">
        <v>1.006</v>
      </c>
      <c r="L60" s="214">
        <v>7</v>
      </c>
      <c r="M60">
        <v>182</v>
      </c>
      <c r="N60" s="215">
        <v>9.97</v>
      </c>
      <c r="O60" s="216">
        <v>3.38</v>
      </c>
      <c r="P60" s="216">
        <v>2.03</v>
      </c>
      <c r="Q60" t="s">
        <v>272</v>
      </c>
      <c r="R60">
        <v>1996</v>
      </c>
      <c r="S60">
        <v>1998</v>
      </c>
      <c r="T60">
        <v>148</v>
      </c>
      <c r="U60">
        <v>20</v>
      </c>
      <c r="V60">
        <v>0</v>
      </c>
      <c r="W60">
        <v>0</v>
      </c>
      <c r="X60">
        <v>0</v>
      </c>
      <c r="Y60" t="s">
        <v>273</v>
      </c>
    </row>
    <row r="61" spans="1:25" ht="12">
      <c r="A61" t="s">
        <v>402</v>
      </c>
      <c r="B61" t="s">
        <v>403</v>
      </c>
      <c r="D61">
        <v>40925</v>
      </c>
      <c r="E61" t="s">
        <v>404</v>
      </c>
      <c r="F61">
        <v>2014</v>
      </c>
      <c r="G61" s="213">
        <v>0.994</v>
      </c>
      <c r="H61" t="s">
        <v>276</v>
      </c>
      <c r="K61" s="203">
        <v>0.976</v>
      </c>
      <c r="L61" s="214">
        <v>7</v>
      </c>
      <c r="M61">
        <v>199</v>
      </c>
      <c r="N61" s="215">
        <v>9.49</v>
      </c>
      <c r="O61" s="216">
        <v>3.24</v>
      </c>
      <c r="P61" s="216">
        <v>1.78</v>
      </c>
      <c r="Q61" t="s">
        <v>272</v>
      </c>
      <c r="R61">
        <v>1992</v>
      </c>
      <c r="S61">
        <v>2012</v>
      </c>
      <c r="T61">
        <v>148</v>
      </c>
      <c r="U61">
        <v>19</v>
      </c>
      <c r="V61">
        <v>0</v>
      </c>
      <c r="W61">
        <v>0</v>
      </c>
      <c r="X61">
        <v>0</v>
      </c>
      <c r="Y61" t="s">
        <v>273</v>
      </c>
    </row>
    <row r="62" spans="1:25" ht="12">
      <c r="A62" t="s">
        <v>405</v>
      </c>
      <c r="B62" t="s">
        <v>406</v>
      </c>
      <c r="D62">
        <v>18587</v>
      </c>
      <c r="E62" t="s">
        <v>407</v>
      </c>
      <c r="F62">
        <v>2014</v>
      </c>
      <c r="G62" s="213">
        <v>1.12</v>
      </c>
      <c r="H62" t="s">
        <v>276</v>
      </c>
      <c r="K62" s="203">
        <v>1.094</v>
      </c>
      <c r="L62" s="214">
        <v>10</v>
      </c>
      <c r="M62">
        <v>177</v>
      </c>
      <c r="N62" s="215">
        <v>12.13</v>
      </c>
      <c r="O62" s="216">
        <v>3.71</v>
      </c>
      <c r="P62" s="216">
        <v>2.51</v>
      </c>
      <c r="Q62" t="s">
        <v>272</v>
      </c>
      <c r="R62">
        <v>2008</v>
      </c>
      <c r="S62">
        <v>2009</v>
      </c>
      <c r="T62">
        <v>148</v>
      </c>
      <c r="U62">
        <v>30</v>
      </c>
      <c r="V62">
        <v>54</v>
      </c>
      <c r="W62">
        <v>152</v>
      </c>
      <c r="X62" t="s">
        <v>277</v>
      </c>
      <c r="Y62" t="s">
        <v>273</v>
      </c>
    </row>
    <row r="63" spans="1:25" ht="12">
      <c r="A63" t="s">
        <v>408</v>
      </c>
      <c r="B63" t="s">
        <v>409</v>
      </c>
      <c r="D63">
        <v>36895</v>
      </c>
      <c r="E63" t="s">
        <v>354</v>
      </c>
      <c r="F63">
        <v>2014</v>
      </c>
      <c r="G63" s="213">
        <v>1.074</v>
      </c>
      <c r="H63" t="s">
        <v>276</v>
      </c>
      <c r="K63" s="203">
        <v>1.044</v>
      </c>
      <c r="L63" s="214">
        <v>7</v>
      </c>
      <c r="M63">
        <v>122</v>
      </c>
      <c r="N63" s="215">
        <v>9.43</v>
      </c>
      <c r="O63" s="216">
        <v>3.08</v>
      </c>
      <c r="P63" s="216">
        <v>2.12</v>
      </c>
      <c r="Q63" t="s">
        <v>272</v>
      </c>
      <c r="R63">
        <v>1995</v>
      </c>
      <c r="S63">
        <v>1996</v>
      </c>
      <c r="T63">
        <v>148</v>
      </c>
      <c r="U63">
        <v>16</v>
      </c>
      <c r="V63">
        <v>27</v>
      </c>
      <c r="W63">
        <v>132</v>
      </c>
      <c r="X63" t="s">
        <v>379</v>
      </c>
      <c r="Y63" t="s">
        <v>273</v>
      </c>
    </row>
    <row r="64" spans="1:25" ht="12">
      <c r="A64" t="s">
        <v>410</v>
      </c>
      <c r="B64" t="s">
        <v>411</v>
      </c>
      <c r="D64">
        <v>17333</v>
      </c>
      <c r="E64" t="s">
        <v>309</v>
      </c>
      <c r="F64">
        <v>2014</v>
      </c>
      <c r="G64" s="213">
        <v>1.102</v>
      </c>
      <c r="H64" t="s">
        <v>276</v>
      </c>
      <c r="K64" s="203">
        <v>1.08</v>
      </c>
      <c r="L64" s="214">
        <v>10</v>
      </c>
      <c r="M64">
        <v>147</v>
      </c>
      <c r="N64" s="215">
        <v>11.93</v>
      </c>
      <c r="O64" s="216">
        <v>3.68</v>
      </c>
      <c r="P64" s="216">
        <v>2.38</v>
      </c>
      <c r="Q64" t="s">
        <v>272</v>
      </c>
      <c r="R64">
        <v>2000</v>
      </c>
      <c r="S64">
        <v>2002</v>
      </c>
      <c r="T64">
        <v>148</v>
      </c>
      <c r="U64">
        <v>26</v>
      </c>
      <c r="V64">
        <v>0</v>
      </c>
      <c r="W64">
        <v>0</v>
      </c>
      <c r="X64">
        <v>0</v>
      </c>
      <c r="Y64" t="s">
        <v>273</v>
      </c>
    </row>
    <row r="65" spans="1:25" ht="12">
      <c r="A65" t="s">
        <v>412</v>
      </c>
      <c r="B65" t="s">
        <v>413</v>
      </c>
      <c r="D65">
        <v>37224</v>
      </c>
      <c r="E65" t="s">
        <v>414</v>
      </c>
      <c r="F65">
        <v>2014</v>
      </c>
      <c r="G65" s="213">
        <v>1.056</v>
      </c>
      <c r="H65" t="s">
        <v>276</v>
      </c>
      <c r="K65" s="203">
        <v>1.023</v>
      </c>
      <c r="L65" s="214">
        <v>8</v>
      </c>
      <c r="M65">
        <v>179</v>
      </c>
      <c r="N65" s="215">
        <v>10.59</v>
      </c>
      <c r="O65" s="216">
        <v>3.55</v>
      </c>
      <c r="P65" s="216">
        <v>2.1</v>
      </c>
      <c r="Q65" t="s">
        <v>272</v>
      </c>
      <c r="R65">
        <v>2005</v>
      </c>
      <c r="S65">
        <v>2010</v>
      </c>
      <c r="T65">
        <v>148</v>
      </c>
      <c r="U65">
        <v>24</v>
      </c>
      <c r="V65">
        <v>37</v>
      </c>
      <c r="W65">
        <v>130</v>
      </c>
      <c r="X65" t="s">
        <v>277</v>
      </c>
      <c r="Y65" t="s">
        <v>273</v>
      </c>
    </row>
    <row r="66" spans="1:25" ht="12">
      <c r="A66" t="s">
        <v>415</v>
      </c>
      <c r="B66" t="s">
        <v>416</v>
      </c>
      <c r="C66" t="s">
        <v>143</v>
      </c>
      <c r="D66">
        <v>17490</v>
      </c>
      <c r="E66" t="s">
        <v>281</v>
      </c>
      <c r="F66">
        <v>2014</v>
      </c>
      <c r="G66" s="213">
        <v>0.913</v>
      </c>
      <c r="K66" s="203">
        <v>0.904</v>
      </c>
      <c r="L66" s="214">
        <v>7</v>
      </c>
      <c r="M66">
        <v>265</v>
      </c>
      <c r="N66" s="215">
        <v>9.52</v>
      </c>
      <c r="O66" s="216">
        <v>3.1</v>
      </c>
      <c r="P66" s="216">
        <v>1.7</v>
      </c>
      <c r="Q66" t="s">
        <v>272</v>
      </c>
      <c r="R66">
        <v>1985</v>
      </c>
      <c r="S66">
        <v>1986</v>
      </c>
      <c r="T66">
        <v>148</v>
      </c>
      <c r="U66">
        <v>26</v>
      </c>
      <c r="V66">
        <v>0</v>
      </c>
      <c r="W66">
        <v>0</v>
      </c>
      <c r="X66">
        <v>0</v>
      </c>
      <c r="Y66" t="s">
        <v>273</v>
      </c>
    </row>
    <row r="67" spans="1:25" ht="12">
      <c r="A67" t="s">
        <v>417</v>
      </c>
      <c r="B67" t="s">
        <v>418</v>
      </c>
      <c r="D67">
        <v>18276</v>
      </c>
      <c r="E67" t="s">
        <v>419</v>
      </c>
      <c r="F67">
        <v>2014</v>
      </c>
      <c r="G67" s="213">
        <v>1.076</v>
      </c>
      <c r="H67" t="s">
        <v>276</v>
      </c>
      <c r="K67" s="203">
        <v>1.049</v>
      </c>
      <c r="L67" s="214">
        <v>7</v>
      </c>
      <c r="M67">
        <v>121</v>
      </c>
      <c r="N67" s="215">
        <v>9.43</v>
      </c>
      <c r="O67" s="216">
        <v>3.08</v>
      </c>
      <c r="P67" s="216">
        <v>2.15</v>
      </c>
      <c r="Q67" t="s">
        <v>272</v>
      </c>
      <c r="R67">
        <v>1995</v>
      </c>
      <c r="S67">
        <v>2008</v>
      </c>
      <c r="T67">
        <v>148</v>
      </c>
      <c r="U67">
        <v>16</v>
      </c>
      <c r="V67">
        <v>27</v>
      </c>
      <c r="W67">
        <v>132</v>
      </c>
      <c r="X67" t="s">
        <v>379</v>
      </c>
      <c r="Y67" t="s">
        <v>273</v>
      </c>
    </row>
    <row r="68" spans="1:25" ht="12">
      <c r="A68" t="s">
        <v>420</v>
      </c>
      <c r="B68" t="s">
        <v>421</v>
      </c>
      <c r="C68" t="s">
        <v>143</v>
      </c>
      <c r="D68">
        <v>17418</v>
      </c>
      <c r="E68" t="s">
        <v>304</v>
      </c>
      <c r="F68">
        <v>2014</v>
      </c>
      <c r="G68" s="213">
        <v>1.035</v>
      </c>
      <c r="H68" t="s">
        <v>276</v>
      </c>
      <c r="K68" s="203">
        <v>1.011</v>
      </c>
      <c r="L68" s="214">
        <v>7</v>
      </c>
      <c r="M68">
        <v>191</v>
      </c>
      <c r="N68" s="215">
        <v>9.97</v>
      </c>
      <c r="O68" s="216">
        <v>3.39</v>
      </c>
      <c r="P68" s="216">
        <v>2.04</v>
      </c>
      <c r="Q68" t="s">
        <v>272</v>
      </c>
      <c r="R68">
        <v>1996</v>
      </c>
      <c r="S68">
        <v>1997</v>
      </c>
      <c r="T68">
        <v>148</v>
      </c>
      <c r="U68">
        <v>20</v>
      </c>
      <c r="V68">
        <v>0</v>
      </c>
      <c r="W68">
        <v>0</v>
      </c>
      <c r="X68">
        <v>0</v>
      </c>
      <c r="Y68" t="s">
        <v>273</v>
      </c>
    </row>
    <row r="69" spans="1:25" ht="12">
      <c r="A69" t="s">
        <v>872</v>
      </c>
      <c r="B69" t="s">
        <v>873</v>
      </c>
      <c r="D69">
        <v>15842</v>
      </c>
      <c r="E69" t="s">
        <v>863</v>
      </c>
      <c r="F69">
        <v>2014</v>
      </c>
      <c r="G69" s="213">
        <v>1.37</v>
      </c>
      <c r="H69" t="s">
        <v>276</v>
      </c>
      <c r="K69" s="203">
        <v>1.333</v>
      </c>
      <c r="L69" s="214">
        <v>15</v>
      </c>
      <c r="M69">
        <v>73</v>
      </c>
      <c r="N69" s="215">
        <v>15.85</v>
      </c>
      <c r="O69" s="216">
        <v>4.34</v>
      </c>
      <c r="P69" s="216">
        <v>3.21</v>
      </c>
      <c r="Q69" t="s">
        <v>272</v>
      </c>
      <c r="R69">
        <v>2006</v>
      </c>
      <c r="S69">
        <v>2006</v>
      </c>
      <c r="T69">
        <v>148</v>
      </c>
      <c r="U69">
        <v>33</v>
      </c>
      <c r="V69">
        <v>0</v>
      </c>
      <c r="W69">
        <v>0</v>
      </c>
      <c r="X69">
        <v>0</v>
      </c>
      <c r="Y69" t="s">
        <v>273</v>
      </c>
    </row>
    <row r="70" spans="1:25" ht="12">
      <c r="A70" t="s">
        <v>874</v>
      </c>
      <c r="B70" t="s">
        <v>875</v>
      </c>
      <c r="D70">
        <v>16155</v>
      </c>
      <c r="E70" t="s">
        <v>876</v>
      </c>
      <c r="F70">
        <v>2014</v>
      </c>
      <c r="G70" s="213">
        <v>1.097</v>
      </c>
      <c r="H70" t="s">
        <v>276</v>
      </c>
      <c r="K70" s="203">
        <v>1.078</v>
      </c>
      <c r="L70" s="214">
        <v>8</v>
      </c>
      <c r="M70">
        <v>162</v>
      </c>
      <c r="N70" s="215">
        <v>10.47</v>
      </c>
      <c r="O70" s="216">
        <v>3.13</v>
      </c>
      <c r="P70" s="216">
        <v>2.48</v>
      </c>
      <c r="Q70" t="s">
        <v>272</v>
      </c>
      <c r="R70">
        <v>1997</v>
      </c>
      <c r="S70">
        <v>1997</v>
      </c>
      <c r="T70">
        <v>148</v>
      </c>
      <c r="U70">
        <v>19</v>
      </c>
      <c r="V70">
        <v>0</v>
      </c>
      <c r="W70">
        <v>0</v>
      </c>
      <c r="X70">
        <v>0</v>
      </c>
      <c r="Y70" t="s">
        <v>273</v>
      </c>
    </row>
    <row r="71" spans="1:25" ht="12">
      <c r="A71" t="s">
        <v>422</v>
      </c>
      <c r="B71" t="s">
        <v>423</v>
      </c>
      <c r="C71" t="s">
        <v>143</v>
      </c>
      <c r="D71">
        <v>40993</v>
      </c>
      <c r="E71" t="s">
        <v>382</v>
      </c>
      <c r="F71">
        <v>2014</v>
      </c>
      <c r="G71" s="213">
        <v>0.982</v>
      </c>
      <c r="H71" t="s">
        <v>276</v>
      </c>
      <c r="K71" s="203">
        <v>0.955</v>
      </c>
      <c r="L71" s="214">
        <v>7</v>
      </c>
      <c r="M71">
        <v>182</v>
      </c>
      <c r="N71" s="215">
        <v>9.06</v>
      </c>
      <c r="O71" s="216">
        <v>3.04</v>
      </c>
      <c r="P71" s="216">
        <v>1.79</v>
      </c>
      <c r="Q71" t="s">
        <v>272</v>
      </c>
      <c r="R71">
        <v>1992</v>
      </c>
      <c r="S71">
        <v>1993</v>
      </c>
      <c r="T71">
        <v>148</v>
      </c>
      <c r="U71">
        <v>17</v>
      </c>
      <c r="V71">
        <v>0</v>
      </c>
      <c r="W71">
        <v>0</v>
      </c>
      <c r="X71">
        <v>0</v>
      </c>
      <c r="Y71" t="s">
        <v>273</v>
      </c>
    </row>
    <row r="72" spans="1:25" ht="12">
      <c r="A72" t="s">
        <v>424</v>
      </c>
      <c r="B72" t="s">
        <v>425</v>
      </c>
      <c r="D72">
        <v>16499</v>
      </c>
      <c r="E72" t="s">
        <v>319</v>
      </c>
      <c r="F72">
        <v>2014</v>
      </c>
      <c r="G72" s="213">
        <v>0.998</v>
      </c>
      <c r="K72" s="203">
        <v>0.987</v>
      </c>
      <c r="L72" s="214">
        <v>7</v>
      </c>
      <c r="M72">
        <v>177</v>
      </c>
      <c r="N72" s="215">
        <v>8.99</v>
      </c>
      <c r="O72" s="216">
        <v>3.08</v>
      </c>
      <c r="P72" s="216">
        <v>2.04</v>
      </c>
      <c r="Q72" t="s">
        <v>272</v>
      </c>
      <c r="R72">
        <v>1999</v>
      </c>
      <c r="S72">
        <v>2000</v>
      </c>
      <c r="T72">
        <v>148</v>
      </c>
      <c r="U72">
        <v>19</v>
      </c>
      <c r="V72">
        <v>0</v>
      </c>
      <c r="W72">
        <v>0</v>
      </c>
      <c r="X72">
        <v>0</v>
      </c>
      <c r="Y72" t="s">
        <v>273</v>
      </c>
    </row>
    <row r="73" spans="1:25" ht="12">
      <c r="A73" t="s">
        <v>426</v>
      </c>
      <c r="B73" t="s">
        <v>427</v>
      </c>
      <c r="D73">
        <v>37525</v>
      </c>
      <c r="E73" t="s">
        <v>275</v>
      </c>
      <c r="F73">
        <v>2014</v>
      </c>
      <c r="G73" s="213">
        <v>1.078</v>
      </c>
      <c r="K73" s="203">
        <v>1.051</v>
      </c>
      <c r="L73" s="214">
        <v>7</v>
      </c>
      <c r="M73">
        <v>114</v>
      </c>
      <c r="N73" s="215">
        <v>9.43</v>
      </c>
      <c r="O73" s="216">
        <v>3.08</v>
      </c>
      <c r="P73" s="216">
        <v>2.15</v>
      </c>
      <c r="Q73" t="s">
        <v>272</v>
      </c>
      <c r="R73">
        <v>1995</v>
      </c>
      <c r="S73">
        <v>1997</v>
      </c>
      <c r="T73">
        <v>148</v>
      </c>
      <c r="U73">
        <v>19</v>
      </c>
      <c r="V73">
        <v>27</v>
      </c>
      <c r="W73">
        <v>132</v>
      </c>
      <c r="X73" t="s">
        <v>379</v>
      </c>
      <c r="Y73" t="s">
        <v>273</v>
      </c>
    </row>
    <row r="74" spans="1:25" ht="12">
      <c r="A74" t="s">
        <v>428</v>
      </c>
      <c r="B74" t="s">
        <v>429</v>
      </c>
      <c r="D74">
        <v>18135</v>
      </c>
      <c r="E74" t="s">
        <v>291</v>
      </c>
      <c r="F74">
        <v>2014</v>
      </c>
      <c r="G74" s="213">
        <v>1.082</v>
      </c>
      <c r="H74" t="s">
        <v>276</v>
      </c>
      <c r="K74" s="203">
        <v>1.062</v>
      </c>
      <c r="L74" s="214">
        <v>8</v>
      </c>
      <c r="M74">
        <v>137</v>
      </c>
      <c r="N74" s="215">
        <v>10.9</v>
      </c>
      <c r="O74" s="216">
        <v>3.62</v>
      </c>
      <c r="P74" s="216">
        <v>2.23</v>
      </c>
      <c r="Q74" t="s">
        <v>272</v>
      </c>
      <c r="R74">
        <v>1993</v>
      </c>
      <c r="S74">
        <v>1994</v>
      </c>
      <c r="T74">
        <v>148</v>
      </c>
      <c r="U74">
        <v>21</v>
      </c>
      <c r="V74">
        <v>27</v>
      </c>
      <c r="W74">
        <v>120</v>
      </c>
      <c r="X74" t="s">
        <v>379</v>
      </c>
      <c r="Y74" t="s">
        <v>273</v>
      </c>
    </row>
    <row r="75" spans="1:25" ht="12">
      <c r="A75" t="s">
        <v>430</v>
      </c>
      <c r="B75" t="s">
        <v>431</v>
      </c>
      <c r="D75">
        <v>37022</v>
      </c>
      <c r="E75" t="s">
        <v>288</v>
      </c>
      <c r="F75">
        <v>2014</v>
      </c>
      <c r="G75" s="213">
        <v>1.078</v>
      </c>
      <c r="K75" s="203">
        <v>1.068</v>
      </c>
      <c r="L75" s="214">
        <v>8</v>
      </c>
      <c r="M75">
        <v>135</v>
      </c>
      <c r="N75" s="215">
        <v>10.9</v>
      </c>
      <c r="O75" s="216">
        <v>3.62</v>
      </c>
      <c r="P75" s="216">
        <v>2.23</v>
      </c>
      <c r="Q75" t="s">
        <v>272</v>
      </c>
      <c r="R75">
        <v>1993</v>
      </c>
      <c r="S75">
        <v>1993</v>
      </c>
      <c r="T75">
        <v>148</v>
      </c>
      <c r="U75">
        <v>20</v>
      </c>
      <c r="V75">
        <v>27</v>
      </c>
      <c r="W75">
        <v>120</v>
      </c>
      <c r="X75" t="s">
        <v>379</v>
      </c>
      <c r="Y75" t="s">
        <v>273</v>
      </c>
    </row>
    <row r="76" spans="1:25" ht="12">
      <c r="A76" t="s">
        <v>432</v>
      </c>
      <c r="B76" t="s">
        <v>433</v>
      </c>
      <c r="C76" t="s">
        <v>143</v>
      </c>
      <c r="D76">
        <v>15880</v>
      </c>
      <c r="E76" t="s">
        <v>404</v>
      </c>
      <c r="F76">
        <v>2014</v>
      </c>
      <c r="G76" s="213">
        <v>1.081</v>
      </c>
      <c r="H76" t="s">
        <v>276</v>
      </c>
      <c r="K76" s="203">
        <v>1.064</v>
      </c>
      <c r="L76" s="214">
        <v>8</v>
      </c>
      <c r="M76">
        <v>138</v>
      </c>
      <c r="N76" s="215">
        <v>10.94</v>
      </c>
      <c r="O76" s="216">
        <v>3.6</v>
      </c>
      <c r="P76" s="216">
        <v>2.25</v>
      </c>
      <c r="Q76" t="s">
        <v>272</v>
      </c>
      <c r="R76">
        <v>1993</v>
      </c>
      <c r="S76">
        <v>1993</v>
      </c>
      <c r="T76">
        <v>148</v>
      </c>
      <c r="U76">
        <v>21</v>
      </c>
      <c r="V76">
        <v>27</v>
      </c>
      <c r="W76">
        <v>120</v>
      </c>
      <c r="X76" t="s">
        <v>379</v>
      </c>
      <c r="Y76" t="s">
        <v>273</v>
      </c>
    </row>
    <row r="77" spans="1:25" ht="12">
      <c r="A77" t="s">
        <v>434</v>
      </c>
      <c r="B77" t="s">
        <v>435</v>
      </c>
      <c r="D77">
        <v>41861</v>
      </c>
      <c r="E77" t="s">
        <v>319</v>
      </c>
      <c r="F77">
        <v>2014</v>
      </c>
      <c r="G77" s="213">
        <v>1.034</v>
      </c>
      <c r="H77" t="s">
        <v>276</v>
      </c>
      <c r="K77" s="203">
        <v>1.015</v>
      </c>
      <c r="L77" s="214">
        <v>7</v>
      </c>
      <c r="M77">
        <v>181</v>
      </c>
      <c r="N77" s="215">
        <v>9.97</v>
      </c>
      <c r="O77" s="216">
        <v>3.39</v>
      </c>
      <c r="P77" s="216">
        <v>2.02</v>
      </c>
      <c r="Q77" t="s">
        <v>272</v>
      </c>
      <c r="R77">
        <v>1996</v>
      </c>
      <c r="S77">
        <v>1997</v>
      </c>
      <c r="T77">
        <v>148</v>
      </c>
      <c r="U77">
        <v>20</v>
      </c>
      <c r="V77">
        <v>0</v>
      </c>
      <c r="W77">
        <v>0</v>
      </c>
      <c r="X77">
        <v>0</v>
      </c>
      <c r="Y77" t="s">
        <v>273</v>
      </c>
    </row>
    <row r="78" spans="1:25" ht="12">
      <c r="A78" t="s">
        <v>436</v>
      </c>
      <c r="B78" t="s">
        <v>437</v>
      </c>
      <c r="D78">
        <v>17338</v>
      </c>
      <c r="E78" t="s">
        <v>279</v>
      </c>
      <c r="F78">
        <v>2014</v>
      </c>
      <c r="G78" s="213">
        <v>1.053</v>
      </c>
      <c r="H78" t="s">
        <v>276</v>
      </c>
      <c r="K78" s="203">
        <v>1.043</v>
      </c>
      <c r="L78" s="214">
        <v>7</v>
      </c>
      <c r="M78">
        <v>158</v>
      </c>
      <c r="N78" s="215">
        <v>9.59</v>
      </c>
      <c r="O78" s="216">
        <v>3.28</v>
      </c>
      <c r="P78" s="216">
        <v>2.01</v>
      </c>
      <c r="Q78" t="s">
        <v>272</v>
      </c>
      <c r="R78">
        <v>1995</v>
      </c>
      <c r="S78">
        <v>1995</v>
      </c>
      <c r="T78">
        <v>148</v>
      </c>
      <c r="U78">
        <v>15</v>
      </c>
      <c r="V78">
        <v>0</v>
      </c>
      <c r="W78">
        <v>0</v>
      </c>
      <c r="X78">
        <v>0</v>
      </c>
      <c r="Y78" t="s">
        <v>273</v>
      </c>
    </row>
    <row r="79" spans="1:25" ht="12">
      <c r="A79" t="s">
        <v>438</v>
      </c>
      <c r="B79" t="s">
        <v>439</v>
      </c>
      <c r="D79">
        <v>17420</v>
      </c>
      <c r="E79" t="s">
        <v>271</v>
      </c>
      <c r="F79">
        <v>2014</v>
      </c>
      <c r="G79" s="213">
        <v>0.959</v>
      </c>
      <c r="K79" s="203">
        <v>0.934</v>
      </c>
      <c r="L79" s="214">
        <v>6</v>
      </c>
      <c r="M79">
        <v>161</v>
      </c>
      <c r="N79" s="215">
        <v>8.3</v>
      </c>
      <c r="O79" s="216">
        <v>3</v>
      </c>
      <c r="P79" s="216">
        <v>1.8</v>
      </c>
      <c r="Q79" t="s">
        <v>272</v>
      </c>
      <c r="R79">
        <v>2002</v>
      </c>
      <c r="S79">
        <v>2007</v>
      </c>
      <c r="T79">
        <v>148</v>
      </c>
      <c r="U79">
        <v>20</v>
      </c>
      <c r="V79">
        <v>0</v>
      </c>
      <c r="W79">
        <v>0</v>
      </c>
      <c r="X79">
        <v>0</v>
      </c>
      <c r="Y79" t="s">
        <v>273</v>
      </c>
    </row>
    <row r="80" spans="1:25" ht="12">
      <c r="A80" t="s">
        <v>440</v>
      </c>
      <c r="B80" t="s">
        <v>441</v>
      </c>
      <c r="D80">
        <v>16601</v>
      </c>
      <c r="E80" t="s">
        <v>291</v>
      </c>
      <c r="F80">
        <v>2014</v>
      </c>
      <c r="G80" s="213">
        <v>1.183</v>
      </c>
      <c r="H80" t="s">
        <v>276</v>
      </c>
      <c r="K80" s="203">
        <v>1.157</v>
      </c>
      <c r="L80" s="214">
        <v>11</v>
      </c>
      <c r="M80">
        <v>150</v>
      </c>
      <c r="N80" s="215">
        <v>12.48</v>
      </c>
      <c r="O80" s="216">
        <v>3.98</v>
      </c>
      <c r="P80" s="216">
        <v>2.6</v>
      </c>
      <c r="Q80" t="s">
        <v>272</v>
      </c>
      <c r="R80">
        <v>1995</v>
      </c>
      <c r="S80">
        <v>1995</v>
      </c>
      <c r="T80">
        <v>148</v>
      </c>
      <c r="U80">
        <v>26</v>
      </c>
      <c r="V80">
        <v>0</v>
      </c>
      <c r="W80">
        <v>0</v>
      </c>
      <c r="X80">
        <v>0</v>
      </c>
      <c r="Y80" t="s">
        <v>273</v>
      </c>
    </row>
    <row r="81" spans="1:25" ht="12">
      <c r="A81" t="s">
        <v>442</v>
      </c>
      <c r="B81" t="s">
        <v>443</v>
      </c>
      <c r="D81">
        <v>36921</v>
      </c>
      <c r="E81" t="s">
        <v>309</v>
      </c>
      <c r="F81">
        <v>2014</v>
      </c>
      <c r="G81" s="213">
        <v>0.975</v>
      </c>
      <c r="K81" s="203">
        <v>0.964</v>
      </c>
      <c r="L81" s="214">
        <v>8</v>
      </c>
      <c r="M81">
        <v>217</v>
      </c>
      <c r="N81" s="215">
        <v>11.11</v>
      </c>
      <c r="O81" s="216">
        <v>3.49</v>
      </c>
      <c r="P81" s="216">
        <v>1.96</v>
      </c>
      <c r="Q81" t="s">
        <v>337</v>
      </c>
      <c r="R81">
        <v>1992</v>
      </c>
      <c r="S81">
        <v>1995</v>
      </c>
      <c r="T81">
        <v>148</v>
      </c>
      <c r="U81">
        <v>38</v>
      </c>
      <c r="V81">
        <v>0</v>
      </c>
      <c r="W81">
        <v>0</v>
      </c>
      <c r="X81">
        <v>0</v>
      </c>
      <c r="Y81" t="s">
        <v>273</v>
      </c>
    </row>
    <row r="82" spans="1:25" ht="12">
      <c r="A82" t="s">
        <v>444</v>
      </c>
      <c r="B82" t="s">
        <v>445</v>
      </c>
      <c r="D82">
        <v>17336</v>
      </c>
      <c r="E82" t="s">
        <v>281</v>
      </c>
      <c r="F82">
        <v>2014</v>
      </c>
      <c r="G82" s="213">
        <v>1.065</v>
      </c>
      <c r="H82" t="s">
        <v>276</v>
      </c>
      <c r="K82" s="203">
        <v>1.048</v>
      </c>
      <c r="L82" s="214">
        <v>10</v>
      </c>
      <c r="M82">
        <v>193</v>
      </c>
      <c r="N82" s="215">
        <v>11.93</v>
      </c>
      <c r="O82" s="216">
        <v>3.75</v>
      </c>
      <c r="P82" s="216">
        <v>2.41</v>
      </c>
      <c r="Q82" t="s">
        <v>272</v>
      </c>
      <c r="R82">
        <v>1997</v>
      </c>
      <c r="S82">
        <v>2001</v>
      </c>
      <c r="T82">
        <v>148</v>
      </c>
      <c r="U82">
        <v>29</v>
      </c>
      <c r="V82">
        <v>36</v>
      </c>
      <c r="W82">
        <v>126</v>
      </c>
      <c r="X82" t="s">
        <v>277</v>
      </c>
      <c r="Y82" t="s">
        <v>273</v>
      </c>
    </row>
    <row r="83" spans="1:25" ht="12">
      <c r="A83" t="s">
        <v>446</v>
      </c>
      <c r="B83" t="s">
        <v>447</v>
      </c>
      <c r="D83">
        <v>39727</v>
      </c>
      <c r="E83" t="s">
        <v>285</v>
      </c>
      <c r="F83">
        <v>2014</v>
      </c>
      <c r="G83" s="213">
        <v>0.887</v>
      </c>
      <c r="H83" t="s">
        <v>276</v>
      </c>
      <c r="K83" s="203">
        <v>0.878</v>
      </c>
      <c r="L83" s="214">
        <v>5</v>
      </c>
      <c r="M83">
        <v>196</v>
      </c>
      <c r="N83" s="215">
        <v>7.32</v>
      </c>
      <c r="O83" s="216">
        <v>2.72</v>
      </c>
      <c r="P83" s="216">
        <v>1.25</v>
      </c>
      <c r="Q83" t="s">
        <v>272</v>
      </c>
      <c r="R83">
        <v>1977</v>
      </c>
      <c r="S83">
        <v>2014</v>
      </c>
      <c r="T83">
        <v>148</v>
      </c>
      <c r="U83">
        <v>12</v>
      </c>
      <c r="V83">
        <v>0</v>
      </c>
      <c r="W83">
        <v>0</v>
      </c>
      <c r="X83">
        <v>0</v>
      </c>
      <c r="Y83" t="s">
        <v>273</v>
      </c>
    </row>
    <row r="84" spans="1:25" ht="12">
      <c r="A84" t="s">
        <v>448</v>
      </c>
      <c r="B84" t="s">
        <v>449</v>
      </c>
      <c r="D84">
        <v>18150</v>
      </c>
      <c r="E84" t="s">
        <v>330</v>
      </c>
      <c r="F84">
        <v>2014</v>
      </c>
      <c r="G84" s="213">
        <v>1.037</v>
      </c>
      <c r="K84" s="203">
        <v>1.023</v>
      </c>
      <c r="L84" s="214">
        <v>7</v>
      </c>
      <c r="M84">
        <v>153</v>
      </c>
      <c r="N84" s="215">
        <v>9.54</v>
      </c>
      <c r="O84" s="216">
        <v>3.21</v>
      </c>
      <c r="P84" s="216">
        <v>1.98</v>
      </c>
      <c r="Q84" t="s">
        <v>272</v>
      </c>
      <c r="R84">
        <v>1993</v>
      </c>
      <c r="S84">
        <v>1995</v>
      </c>
      <c r="T84">
        <v>148</v>
      </c>
      <c r="U84">
        <v>17</v>
      </c>
      <c r="V84">
        <v>0</v>
      </c>
      <c r="W84">
        <v>0</v>
      </c>
      <c r="X84">
        <v>0</v>
      </c>
      <c r="Y84" t="s">
        <v>273</v>
      </c>
    </row>
    <row r="85" spans="1:25" ht="12">
      <c r="A85" t="s">
        <v>450</v>
      </c>
      <c r="B85" t="s">
        <v>451</v>
      </c>
      <c r="D85">
        <v>41006</v>
      </c>
      <c r="E85" t="s">
        <v>344</v>
      </c>
      <c r="F85">
        <v>2014</v>
      </c>
      <c r="G85" s="213">
        <v>0.942</v>
      </c>
      <c r="H85" t="s">
        <v>276</v>
      </c>
      <c r="K85" s="203">
        <v>0.929</v>
      </c>
      <c r="L85" s="214">
        <v>5</v>
      </c>
      <c r="M85">
        <v>156</v>
      </c>
      <c r="N85" s="215">
        <v>7.53</v>
      </c>
      <c r="O85" s="216">
        <v>2.58</v>
      </c>
      <c r="P85" s="216">
        <v>1.55</v>
      </c>
      <c r="Q85" t="s">
        <v>272</v>
      </c>
      <c r="R85">
        <v>1995</v>
      </c>
      <c r="S85">
        <v>1995</v>
      </c>
      <c r="T85">
        <v>148</v>
      </c>
      <c r="U85">
        <v>11</v>
      </c>
      <c r="V85">
        <v>17</v>
      </c>
      <c r="W85">
        <v>121</v>
      </c>
      <c r="X85" t="s">
        <v>452</v>
      </c>
      <c r="Y85" t="s">
        <v>273</v>
      </c>
    </row>
    <row r="86" spans="1:25" ht="12">
      <c r="A86" t="s">
        <v>453</v>
      </c>
      <c r="B86" t="s">
        <v>454</v>
      </c>
      <c r="C86" t="s">
        <v>143</v>
      </c>
      <c r="D86">
        <v>39307</v>
      </c>
      <c r="E86" t="s">
        <v>324</v>
      </c>
      <c r="F86">
        <v>2014</v>
      </c>
      <c r="G86" s="213">
        <v>1.192</v>
      </c>
      <c r="H86" t="s">
        <v>276</v>
      </c>
      <c r="K86" s="203">
        <v>1.16</v>
      </c>
      <c r="L86" s="214">
        <v>10</v>
      </c>
      <c r="M86">
        <v>121</v>
      </c>
      <c r="N86" s="215">
        <v>12.16</v>
      </c>
      <c r="O86" s="216">
        <v>4.2</v>
      </c>
      <c r="P86" s="216">
        <v>2.62</v>
      </c>
      <c r="Q86" t="s">
        <v>272</v>
      </c>
      <c r="R86">
        <v>2011</v>
      </c>
      <c r="S86">
        <v>2011</v>
      </c>
      <c r="T86">
        <v>148</v>
      </c>
      <c r="U86">
        <v>23</v>
      </c>
      <c r="V86">
        <v>43</v>
      </c>
      <c r="W86">
        <v>139</v>
      </c>
      <c r="X86" t="s">
        <v>277</v>
      </c>
      <c r="Y86" t="s">
        <v>273</v>
      </c>
    </row>
    <row r="87" spans="1:25" ht="12">
      <c r="A87" t="s">
        <v>455</v>
      </c>
      <c r="B87" t="s">
        <v>456</v>
      </c>
      <c r="D87">
        <v>18175</v>
      </c>
      <c r="E87" t="s">
        <v>279</v>
      </c>
      <c r="F87">
        <v>2014</v>
      </c>
      <c r="G87" s="213">
        <v>1.073</v>
      </c>
      <c r="K87" s="203">
        <v>1.064</v>
      </c>
      <c r="L87" s="214">
        <v>8</v>
      </c>
      <c r="M87">
        <v>149</v>
      </c>
      <c r="N87" s="215">
        <v>10.47</v>
      </c>
      <c r="O87" s="216">
        <v>3.46</v>
      </c>
      <c r="P87" s="216">
        <v>2.22</v>
      </c>
      <c r="Q87" t="s">
        <v>272</v>
      </c>
      <c r="R87">
        <v>1995</v>
      </c>
      <c r="S87">
        <v>1996</v>
      </c>
      <c r="T87">
        <v>148</v>
      </c>
      <c r="U87">
        <v>19</v>
      </c>
      <c r="V87">
        <v>0</v>
      </c>
      <c r="W87">
        <v>0</v>
      </c>
      <c r="X87">
        <v>0</v>
      </c>
      <c r="Y87" t="s">
        <v>273</v>
      </c>
    </row>
    <row r="88" spans="1:25" ht="12">
      <c r="A88" t="s">
        <v>457</v>
      </c>
      <c r="B88" t="s">
        <v>458</v>
      </c>
      <c r="D88">
        <v>41078</v>
      </c>
      <c r="E88" t="s">
        <v>344</v>
      </c>
      <c r="F88">
        <v>2014</v>
      </c>
      <c r="G88" s="213">
        <v>1.08</v>
      </c>
      <c r="H88" t="s">
        <v>276</v>
      </c>
      <c r="K88" s="203">
        <v>1.064</v>
      </c>
      <c r="L88" s="214">
        <v>8</v>
      </c>
      <c r="M88">
        <v>161</v>
      </c>
      <c r="N88" s="215">
        <v>10.85</v>
      </c>
      <c r="O88" s="216">
        <v>3.14</v>
      </c>
      <c r="P88" s="216">
        <v>2.37</v>
      </c>
      <c r="Q88" t="s">
        <v>272</v>
      </c>
      <c r="R88">
        <v>1995</v>
      </c>
      <c r="S88">
        <v>1996</v>
      </c>
      <c r="T88">
        <v>148</v>
      </c>
      <c r="U88">
        <v>20</v>
      </c>
      <c r="V88">
        <v>0</v>
      </c>
      <c r="W88">
        <v>0</v>
      </c>
      <c r="X88">
        <v>0</v>
      </c>
      <c r="Y88" t="s">
        <v>273</v>
      </c>
    </row>
    <row r="89" spans="1:25" ht="12">
      <c r="A89" t="s">
        <v>459</v>
      </c>
      <c r="B89" t="s">
        <v>460</v>
      </c>
      <c r="D89">
        <v>18136</v>
      </c>
      <c r="E89" t="s">
        <v>296</v>
      </c>
      <c r="F89">
        <v>2014</v>
      </c>
      <c r="G89" s="213">
        <v>1.011</v>
      </c>
      <c r="K89" s="203">
        <v>0.996</v>
      </c>
      <c r="L89" s="214">
        <v>7</v>
      </c>
      <c r="M89">
        <v>163</v>
      </c>
      <c r="N89" s="215">
        <v>9.58</v>
      </c>
      <c r="O89" s="216">
        <v>3.3</v>
      </c>
      <c r="P89" s="216">
        <v>1.98</v>
      </c>
      <c r="Q89" t="s">
        <v>272</v>
      </c>
      <c r="R89">
        <v>1995</v>
      </c>
      <c r="S89">
        <v>1996</v>
      </c>
      <c r="T89">
        <v>148</v>
      </c>
      <c r="U89">
        <v>19</v>
      </c>
      <c r="V89">
        <v>0</v>
      </c>
      <c r="W89">
        <v>0</v>
      </c>
      <c r="X89">
        <v>0</v>
      </c>
      <c r="Y89" t="s">
        <v>273</v>
      </c>
    </row>
    <row r="90" spans="1:25" ht="12">
      <c r="A90" t="s">
        <v>461</v>
      </c>
      <c r="B90" t="s">
        <v>462</v>
      </c>
      <c r="D90">
        <v>36954</v>
      </c>
      <c r="E90" t="s">
        <v>275</v>
      </c>
      <c r="F90">
        <v>2014</v>
      </c>
      <c r="G90" s="213">
        <v>0.973</v>
      </c>
      <c r="K90" s="203">
        <v>0.963</v>
      </c>
      <c r="L90" s="214">
        <v>7</v>
      </c>
      <c r="M90">
        <v>141</v>
      </c>
      <c r="N90" s="215">
        <v>9.44</v>
      </c>
      <c r="O90" s="216">
        <v>2.91</v>
      </c>
      <c r="P90" s="216">
        <v>1.79</v>
      </c>
      <c r="Q90" t="s">
        <v>337</v>
      </c>
      <c r="R90">
        <v>1990</v>
      </c>
      <c r="S90">
        <v>1991</v>
      </c>
      <c r="T90">
        <v>148</v>
      </c>
      <c r="U90">
        <v>17</v>
      </c>
      <c r="V90">
        <v>0</v>
      </c>
      <c r="W90">
        <v>0</v>
      </c>
      <c r="X90">
        <v>0</v>
      </c>
      <c r="Y90" t="s">
        <v>273</v>
      </c>
    </row>
    <row r="91" spans="1:25" ht="12">
      <c r="A91" t="s">
        <v>463</v>
      </c>
      <c r="B91" t="s">
        <v>464</v>
      </c>
      <c r="D91">
        <v>36999</v>
      </c>
      <c r="E91" t="s">
        <v>354</v>
      </c>
      <c r="F91">
        <v>2014</v>
      </c>
      <c r="G91" s="213">
        <v>1.041</v>
      </c>
      <c r="H91" t="s">
        <v>276</v>
      </c>
      <c r="K91" s="203">
        <v>1.021</v>
      </c>
      <c r="L91" s="214">
        <v>7</v>
      </c>
      <c r="M91">
        <v>169</v>
      </c>
      <c r="N91" s="215">
        <v>9.97</v>
      </c>
      <c r="O91" s="216">
        <v>3.38</v>
      </c>
      <c r="P91" s="216">
        <v>2.02</v>
      </c>
      <c r="Q91" t="s">
        <v>272</v>
      </c>
      <c r="R91">
        <v>1996</v>
      </c>
      <c r="S91">
        <v>1998</v>
      </c>
      <c r="T91">
        <v>148</v>
      </c>
      <c r="U91">
        <v>19</v>
      </c>
      <c r="V91">
        <v>0</v>
      </c>
      <c r="W91">
        <v>0</v>
      </c>
      <c r="X91">
        <v>0</v>
      </c>
      <c r="Y91" t="s">
        <v>273</v>
      </c>
    </row>
    <row r="92" spans="1:25" ht="12">
      <c r="A92" t="s">
        <v>465</v>
      </c>
      <c r="B92" t="s">
        <v>466</v>
      </c>
      <c r="D92">
        <v>41373</v>
      </c>
      <c r="E92" t="s">
        <v>330</v>
      </c>
      <c r="F92">
        <v>2014</v>
      </c>
      <c r="G92" s="213">
        <v>1.255</v>
      </c>
      <c r="H92" t="s">
        <v>276</v>
      </c>
      <c r="K92" s="203">
        <v>1.206</v>
      </c>
      <c r="L92" s="214">
        <v>10</v>
      </c>
      <c r="M92">
        <v>84</v>
      </c>
      <c r="N92" s="215">
        <v>12.21</v>
      </c>
      <c r="O92" s="216">
        <v>3.79</v>
      </c>
      <c r="P92" s="216">
        <v>2.86</v>
      </c>
      <c r="Q92" t="s">
        <v>272</v>
      </c>
      <c r="R92">
        <v>2013</v>
      </c>
      <c r="S92">
        <v>2013</v>
      </c>
      <c r="T92">
        <v>148</v>
      </c>
      <c r="U92">
        <v>23</v>
      </c>
      <c r="V92">
        <v>0</v>
      </c>
      <c r="W92">
        <v>0</v>
      </c>
      <c r="X92">
        <v>0</v>
      </c>
      <c r="Y92" t="s">
        <v>273</v>
      </c>
    </row>
    <row r="93" spans="1:25" ht="12">
      <c r="A93" t="s">
        <v>467</v>
      </c>
      <c r="B93" t="s">
        <v>468</v>
      </c>
      <c r="D93">
        <v>18257</v>
      </c>
      <c r="E93" t="s">
        <v>344</v>
      </c>
      <c r="F93">
        <v>2014</v>
      </c>
      <c r="G93" s="213">
        <v>0.904</v>
      </c>
      <c r="K93" s="203">
        <v>0.896</v>
      </c>
      <c r="L93" s="214">
        <v>5</v>
      </c>
      <c r="M93">
        <v>208</v>
      </c>
      <c r="N93" s="215">
        <v>7.6</v>
      </c>
      <c r="O93" s="216">
        <v>2.9</v>
      </c>
      <c r="P93" s="216">
        <v>1.6</v>
      </c>
      <c r="Q93" t="s">
        <v>272</v>
      </c>
      <c r="R93">
        <v>1996</v>
      </c>
      <c r="S93">
        <v>1996</v>
      </c>
      <c r="T93">
        <v>148</v>
      </c>
      <c r="U93">
        <v>17</v>
      </c>
      <c r="V93">
        <v>0</v>
      </c>
      <c r="W93">
        <v>0</v>
      </c>
      <c r="X93">
        <v>0</v>
      </c>
      <c r="Y93" t="s">
        <v>273</v>
      </c>
    </row>
    <row r="94" spans="1:25" ht="12">
      <c r="A94" t="s">
        <v>469</v>
      </c>
      <c r="B94" t="s">
        <v>470</v>
      </c>
      <c r="D94">
        <v>41768</v>
      </c>
      <c r="E94" t="s">
        <v>471</v>
      </c>
      <c r="F94">
        <v>2013</v>
      </c>
      <c r="G94" s="213">
        <v>0.94</v>
      </c>
      <c r="K94" s="203">
        <v>0.93</v>
      </c>
      <c r="L94" s="214">
        <v>7</v>
      </c>
      <c r="M94">
        <v>245</v>
      </c>
      <c r="N94" s="215">
        <v>9.47</v>
      </c>
      <c r="O94" s="216">
        <v>3.24</v>
      </c>
      <c r="P94" s="216">
        <v>1.84</v>
      </c>
      <c r="Q94" t="s">
        <v>314</v>
      </c>
      <c r="R94">
        <v>1990</v>
      </c>
      <c r="S94">
        <v>1991</v>
      </c>
      <c r="T94">
        <v>411</v>
      </c>
      <c r="U94">
        <v>24</v>
      </c>
      <c r="V94">
        <v>0</v>
      </c>
      <c r="W94">
        <v>0</v>
      </c>
      <c r="X94">
        <v>0</v>
      </c>
      <c r="Y94" t="s">
        <v>273</v>
      </c>
    </row>
    <row r="95" spans="1:25" ht="12">
      <c r="A95" t="s">
        <v>472</v>
      </c>
      <c r="B95" t="s">
        <v>473</v>
      </c>
      <c r="D95">
        <v>15587</v>
      </c>
      <c r="E95" t="s">
        <v>285</v>
      </c>
      <c r="F95">
        <v>2014</v>
      </c>
      <c r="G95" s="213">
        <v>1.086</v>
      </c>
      <c r="H95" t="s">
        <v>276</v>
      </c>
      <c r="K95" s="203">
        <v>1.07</v>
      </c>
      <c r="L95" s="214">
        <v>8</v>
      </c>
      <c r="M95">
        <v>135</v>
      </c>
      <c r="N95" s="215">
        <v>10.9</v>
      </c>
      <c r="O95" s="216">
        <v>3.62</v>
      </c>
      <c r="P95" s="216">
        <v>2.23</v>
      </c>
      <c r="Q95" t="s">
        <v>272</v>
      </c>
      <c r="R95">
        <v>1993</v>
      </c>
      <c r="S95">
        <v>1993</v>
      </c>
      <c r="T95">
        <v>148</v>
      </c>
      <c r="U95">
        <v>26</v>
      </c>
      <c r="V95">
        <v>27</v>
      </c>
      <c r="W95">
        <v>120</v>
      </c>
      <c r="X95" t="s">
        <v>379</v>
      </c>
      <c r="Y95" t="s">
        <v>273</v>
      </c>
    </row>
    <row r="96" spans="1:25" ht="12">
      <c r="A96" t="s">
        <v>474</v>
      </c>
      <c r="B96" t="s">
        <v>475</v>
      </c>
      <c r="D96">
        <v>17701</v>
      </c>
      <c r="E96" t="s">
        <v>414</v>
      </c>
      <c r="F96">
        <v>2014</v>
      </c>
      <c r="G96" s="213">
        <v>1.119</v>
      </c>
      <c r="H96" t="s">
        <v>276</v>
      </c>
      <c r="K96" s="203">
        <v>1.098</v>
      </c>
      <c r="L96" s="214">
        <v>10</v>
      </c>
      <c r="M96">
        <v>133</v>
      </c>
      <c r="N96" s="215">
        <v>11.99</v>
      </c>
      <c r="O96" s="216">
        <v>3.83</v>
      </c>
      <c r="P96" s="216">
        <v>2.55</v>
      </c>
      <c r="Q96" t="s">
        <v>272</v>
      </c>
      <c r="R96">
        <v>1995</v>
      </c>
      <c r="S96">
        <v>1995</v>
      </c>
      <c r="T96">
        <v>148</v>
      </c>
      <c r="U96">
        <v>25</v>
      </c>
      <c r="V96">
        <v>0</v>
      </c>
      <c r="W96">
        <v>0</v>
      </c>
      <c r="X96">
        <v>0</v>
      </c>
      <c r="Y96" t="s">
        <v>273</v>
      </c>
    </row>
    <row r="97" spans="1:25" ht="12">
      <c r="A97" t="s">
        <v>476</v>
      </c>
      <c r="B97" t="s">
        <v>477</v>
      </c>
      <c r="D97">
        <v>18312</v>
      </c>
      <c r="E97" t="s">
        <v>309</v>
      </c>
      <c r="F97">
        <v>2014</v>
      </c>
      <c r="G97" s="213">
        <v>1.075</v>
      </c>
      <c r="K97" s="203">
        <v>1.047</v>
      </c>
      <c r="L97" s="214">
        <v>7</v>
      </c>
      <c r="M97">
        <v>114</v>
      </c>
      <c r="N97" s="215">
        <v>9.43</v>
      </c>
      <c r="O97" s="216">
        <v>3.08</v>
      </c>
      <c r="P97" s="216">
        <v>2.15</v>
      </c>
      <c r="Q97" t="s">
        <v>272</v>
      </c>
      <c r="R97">
        <v>1995</v>
      </c>
      <c r="S97">
        <v>1996</v>
      </c>
      <c r="T97">
        <v>148</v>
      </c>
      <c r="U97">
        <v>15</v>
      </c>
      <c r="V97">
        <v>27</v>
      </c>
      <c r="W97">
        <v>132</v>
      </c>
      <c r="X97" t="s">
        <v>379</v>
      </c>
      <c r="Y97" t="s">
        <v>273</v>
      </c>
    </row>
    <row r="98" spans="1:25" ht="12">
      <c r="A98" t="s">
        <v>478</v>
      </c>
      <c r="B98" t="s">
        <v>479</v>
      </c>
      <c r="D98">
        <v>39245</v>
      </c>
      <c r="E98" t="s">
        <v>304</v>
      </c>
      <c r="F98">
        <v>2014</v>
      </c>
      <c r="G98" s="213">
        <v>0.975</v>
      </c>
      <c r="K98" s="203">
        <v>0.965</v>
      </c>
      <c r="L98" s="214">
        <v>7</v>
      </c>
      <c r="M98">
        <v>210</v>
      </c>
      <c r="N98" s="215">
        <v>9.51</v>
      </c>
      <c r="O98" s="216">
        <v>3.24</v>
      </c>
      <c r="P98" s="216">
        <v>1.79</v>
      </c>
      <c r="Q98" t="s">
        <v>272</v>
      </c>
      <c r="R98">
        <v>1992</v>
      </c>
      <c r="S98">
        <v>1997</v>
      </c>
      <c r="T98">
        <v>148</v>
      </c>
      <c r="U98">
        <v>19</v>
      </c>
      <c r="V98">
        <v>0</v>
      </c>
      <c r="W98">
        <v>0</v>
      </c>
      <c r="X98">
        <v>0</v>
      </c>
      <c r="Y98" t="s">
        <v>273</v>
      </c>
    </row>
    <row r="99" spans="1:25" ht="12">
      <c r="A99" t="s">
        <v>13</v>
      </c>
      <c r="B99" t="s">
        <v>877</v>
      </c>
      <c r="C99" t="s">
        <v>143</v>
      </c>
      <c r="D99">
        <v>17496</v>
      </c>
      <c r="E99" t="s">
        <v>876</v>
      </c>
      <c r="F99">
        <v>2014</v>
      </c>
      <c r="G99" s="213">
        <v>1.009</v>
      </c>
      <c r="K99" s="203">
        <v>0.999</v>
      </c>
      <c r="L99" s="214">
        <v>7</v>
      </c>
      <c r="M99">
        <v>164</v>
      </c>
      <c r="N99" s="215">
        <v>9.58</v>
      </c>
      <c r="O99" s="216">
        <v>3.3</v>
      </c>
      <c r="P99" s="216">
        <v>1.98</v>
      </c>
      <c r="Q99" t="s">
        <v>272</v>
      </c>
      <c r="R99">
        <v>1995</v>
      </c>
      <c r="S99">
        <v>1995</v>
      </c>
      <c r="T99">
        <v>148</v>
      </c>
      <c r="U99">
        <v>19</v>
      </c>
      <c r="V99">
        <v>0</v>
      </c>
      <c r="W99">
        <v>0</v>
      </c>
      <c r="X99">
        <v>0</v>
      </c>
      <c r="Y99" t="s">
        <v>273</v>
      </c>
    </row>
    <row r="100" spans="1:25" ht="12">
      <c r="A100" t="s">
        <v>480</v>
      </c>
      <c r="B100" t="s">
        <v>481</v>
      </c>
      <c r="D100">
        <v>36918</v>
      </c>
      <c r="E100" t="s">
        <v>344</v>
      </c>
      <c r="F100">
        <v>2014</v>
      </c>
      <c r="G100" s="213">
        <v>1.123</v>
      </c>
      <c r="K100" s="203">
        <v>1.087</v>
      </c>
      <c r="L100" s="214">
        <v>7</v>
      </c>
      <c r="M100">
        <v>111</v>
      </c>
      <c r="N100" s="215">
        <v>9.68</v>
      </c>
      <c r="O100" s="216">
        <v>2.99</v>
      </c>
      <c r="P100" s="216">
        <v>2.13</v>
      </c>
      <c r="Q100" t="s">
        <v>272</v>
      </c>
      <c r="R100">
        <v>1996</v>
      </c>
      <c r="S100">
        <v>1996</v>
      </c>
      <c r="T100">
        <v>148</v>
      </c>
      <c r="U100">
        <v>16</v>
      </c>
      <c r="V100">
        <v>0</v>
      </c>
      <c r="W100">
        <v>0</v>
      </c>
      <c r="X100">
        <v>0</v>
      </c>
      <c r="Y100" t="s">
        <v>273</v>
      </c>
    </row>
    <row r="101" spans="1:25" ht="12">
      <c r="A101" t="s">
        <v>482</v>
      </c>
      <c r="B101" t="s">
        <v>483</v>
      </c>
      <c r="D101">
        <v>16071</v>
      </c>
      <c r="E101" t="s">
        <v>279</v>
      </c>
      <c r="F101">
        <v>2014</v>
      </c>
      <c r="G101" s="213">
        <v>1.039</v>
      </c>
      <c r="H101" t="s">
        <v>276</v>
      </c>
      <c r="K101" s="203">
        <v>1.019</v>
      </c>
      <c r="L101" s="214">
        <v>7</v>
      </c>
      <c r="M101">
        <v>177</v>
      </c>
      <c r="N101" s="215">
        <v>9.97</v>
      </c>
      <c r="O101" s="216">
        <v>3.39</v>
      </c>
      <c r="P101" s="216">
        <v>2.01</v>
      </c>
      <c r="Q101" t="s">
        <v>272</v>
      </c>
      <c r="R101">
        <v>1996</v>
      </c>
      <c r="S101">
        <v>1996</v>
      </c>
      <c r="T101">
        <v>148</v>
      </c>
      <c r="U101">
        <v>19</v>
      </c>
      <c r="V101">
        <v>0</v>
      </c>
      <c r="W101">
        <v>0</v>
      </c>
      <c r="X101">
        <v>0</v>
      </c>
      <c r="Y101" t="s">
        <v>273</v>
      </c>
    </row>
    <row r="102" spans="1:25" ht="12">
      <c r="A102" t="s">
        <v>878</v>
      </c>
      <c r="B102" t="s">
        <v>879</v>
      </c>
      <c r="D102">
        <v>18204</v>
      </c>
      <c r="E102" t="s">
        <v>876</v>
      </c>
      <c r="F102">
        <v>2014</v>
      </c>
      <c r="G102" s="213">
        <v>1.055</v>
      </c>
      <c r="K102" s="203">
        <v>1.041</v>
      </c>
      <c r="L102" s="214">
        <v>9</v>
      </c>
      <c r="M102">
        <v>190</v>
      </c>
      <c r="N102" s="215">
        <v>11.36</v>
      </c>
      <c r="O102" s="216">
        <v>3.67</v>
      </c>
      <c r="P102" s="216">
        <v>2.11</v>
      </c>
      <c r="Q102" t="s">
        <v>272</v>
      </c>
      <c r="R102">
        <v>1992</v>
      </c>
      <c r="S102">
        <v>1996</v>
      </c>
      <c r="T102">
        <v>148</v>
      </c>
      <c r="U102">
        <v>25</v>
      </c>
      <c r="V102">
        <v>0</v>
      </c>
      <c r="W102">
        <v>0</v>
      </c>
      <c r="X102">
        <v>0</v>
      </c>
      <c r="Y102" t="s">
        <v>273</v>
      </c>
    </row>
    <row r="103" spans="1:25" ht="12">
      <c r="A103" t="s">
        <v>484</v>
      </c>
      <c r="B103" t="s">
        <v>485</v>
      </c>
      <c r="D103">
        <v>15891</v>
      </c>
      <c r="E103" t="s">
        <v>414</v>
      </c>
      <c r="F103">
        <v>2014</v>
      </c>
      <c r="G103" s="213">
        <v>1.033</v>
      </c>
      <c r="H103" t="s">
        <v>276</v>
      </c>
      <c r="K103" s="203">
        <v>1.019</v>
      </c>
      <c r="L103" s="214">
        <v>7</v>
      </c>
      <c r="M103">
        <v>174</v>
      </c>
      <c r="N103" s="215">
        <v>9.97</v>
      </c>
      <c r="O103" s="216">
        <v>3.39</v>
      </c>
      <c r="P103" s="216">
        <v>2.02</v>
      </c>
      <c r="Q103" t="s">
        <v>272</v>
      </c>
      <c r="R103">
        <v>1996</v>
      </c>
      <c r="S103">
        <v>1999</v>
      </c>
      <c r="T103">
        <v>148</v>
      </c>
      <c r="U103">
        <v>19</v>
      </c>
      <c r="V103">
        <v>0</v>
      </c>
      <c r="W103">
        <v>0</v>
      </c>
      <c r="X103">
        <v>0</v>
      </c>
      <c r="Y103" t="s">
        <v>273</v>
      </c>
    </row>
    <row r="104" spans="1:25" ht="12">
      <c r="A104" t="s">
        <v>486</v>
      </c>
      <c r="B104" t="s">
        <v>487</v>
      </c>
      <c r="D104">
        <v>17992</v>
      </c>
      <c r="E104" t="s">
        <v>347</v>
      </c>
      <c r="F104">
        <v>2014</v>
      </c>
      <c r="G104" s="213">
        <v>1.003</v>
      </c>
      <c r="H104" t="s">
        <v>276</v>
      </c>
      <c r="K104" s="203">
        <v>0.982</v>
      </c>
      <c r="L104" s="214">
        <v>7</v>
      </c>
      <c r="M104">
        <v>178</v>
      </c>
      <c r="N104" s="215">
        <v>8.99</v>
      </c>
      <c r="O104" s="216">
        <v>3.08</v>
      </c>
      <c r="P104" s="216">
        <v>2.05</v>
      </c>
      <c r="Q104" t="s">
        <v>272</v>
      </c>
      <c r="R104">
        <v>1999</v>
      </c>
      <c r="S104">
        <v>2000</v>
      </c>
      <c r="T104">
        <v>148</v>
      </c>
      <c r="U104">
        <v>20</v>
      </c>
      <c r="V104">
        <v>0</v>
      </c>
      <c r="W104">
        <v>0</v>
      </c>
      <c r="X104">
        <v>0</v>
      </c>
      <c r="Y104" t="s">
        <v>273</v>
      </c>
    </row>
    <row r="105" spans="1:25" ht="12">
      <c r="A105" t="s">
        <v>488</v>
      </c>
      <c r="B105" t="s">
        <v>489</v>
      </c>
      <c r="D105">
        <v>36784</v>
      </c>
      <c r="E105" t="s">
        <v>279</v>
      </c>
      <c r="F105">
        <v>2014</v>
      </c>
      <c r="G105" s="213">
        <v>1.03</v>
      </c>
      <c r="K105" s="203">
        <v>1.018</v>
      </c>
      <c r="L105" s="214">
        <v>7</v>
      </c>
      <c r="M105">
        <v>174</v>
      </c>
      <c r="N105" s="215">
        <v>9.97</v>
      </c>
      <c r="O105" s="216">
        <v>3.39</v>
      </c>
      <c r="P105" s="216">
        <v>2.03</v>
      </c>
      <c r="Q105" t="s">
        <v>272</v>
      </c>
      <c r="R105">
        <v>1996</v>
      </c>
      <c r="S105">
        <v>1997</v>
      </c>
      <c r="T105">
        <v>148</v>
      </c>
      <c r="U105">
        <v>19</v>
      </c>
      <c r="V105">
        <v>0</v>
      </c>
      <c r="W105">
        <v>0</v>
      </c>
      <c r="X105">
        <v>0</v>
      </c>
      <c r="Y105" t="s">
        <v>273</v>
      </c>
    </row>
    <row r="106" spans="1:25" ht="12">
      <c r="A106" t="s">
        <v>490</v>
      </c>
      <c r="B106" t="s">
        <v>491</v>
      </c>
      <c r="D106">
        <v>41397</v>
      </c>
      <c r="E106" t="s">
        <v>309</v>
      </c>
      <c r="F106">
        <v>2014</v>
      </c>
      <c r="G106" s="213">
        <v>0.847</v>
      </c>
      <c r="K106" s="203">
        <v>0.838</v>
      </c>
      <c r="L106" s="214">
        <v>5</v>
      </c>
      <c r="M106">
        <v>264</v>
      </c>
      <c r="N106" s="215">
        <v>7.49</v>
      </c>
      <c r="O106" s="216">
        <v>2.74</v>
      </c>
      <c r="P106" s="216">
        <v>1.48</v>
      </c>
      <c r="Q106" t="s">
        <v>272</v>
      </c>
      <c r="R106">
        <v>1986</v>
      </c>
      <c r="S106">
        <v>1990</v>
      </c>
      <c r="T106">
        <v>148</v>
      </c>
      <c r="U106">
        <v>20</v>
      </c>
      <c r="V106">
        <v>0</v>
      </c>
      <c r="W106">
        <v>0</v>
      </c>
      <c r="X106">
        <v>0</v>
      </c>
      <c r="Y106" t="s">
        <v>273</v>
      </c>
    </row>
    <row r="107" spans="1:25" ht="12">
      <c r="A107" t="s">
        <v>492</v>
      </c>
      <c r="B107" t="s">
        <v>493</v>
      </c>
      <c r="D107">
        <v>15883</v>
      </c>
      <c r="E107" t="s">
        <v>304</v>
      </c>
      <c r="F107">
        <v>2014</v>
      </c>
      <c r="G107" s="213">
        <v>1.04</v>
      </c>
      <c r="H107" t="s">
        <v>276</v>
      </c>
      <c r="K107" s="203">
        <v>1.028</v>
      </c>
      <c r="L107" s="214">
        <v>8</v>
      </c>
      <c r="M107">
        <v>180</v>
      </c>
      <c r="N107" s="215">
        <v>10.27</v>
      </c>
      <c r="O107" s="216">
        <v>3.39</v>
      </c>
      <c r="P107" s="216">
        <v>2</v>
      </c>
      <c r="Q107" t="s">
        <v>272</v>
      </c>
      <c r="R107">
        <v>1997</v>
      </c>
      <c r="S107">
        <v>1997</v>
      </c>
      <c r="T107">
        <v>148</v>
      </c>
      <c r="U107">
        <v>21</v>
      </c>
      <c r="V107">
        <v>0</v>
      </c>
      <c r="W107">
        <v>0</v>
      </c>
      <c r="X107">
        <v>0</v>
      </c>
      <c r="Y107" t="s">
        <v>273</v>
      </c>
    </row>
    <row r="108" spans="1:25" ht="12">
      <c r="A108" t="s">
        <v>880</v>
      </c>
      <c r="B108" t="s">
        <v>881</v>
      </c>
      <c r="D108">
        <v>40307</v>
      </c>
      <c r="E108" t="s">
        <v>876</v>
      </c>
      <c r="F108">
        <v>2014</v>
      </c>
      <c r="G108" s="213">
        <v>1.071</v>
      </c>
      <c r="K108" s="203">
        <v>1.056</v>
      </c>
      <c r="L108" s="214">
        <v>8</v>
      </c>
      <c r="M108">
        <v>151</v>
      </c>
      <c r="N108" s="215">
        <v>10.88</v>
      </c>
      <c r="O108" s="216">
        <v>3.39</v>
      </c>
      <c r="P108" s="216">
        <v>2.25</v>
      </c>
      <c r="Q108" t="s">
        <v>272</v>
      </c>
      <c r="R108">
        <v>1995</v>
      </c>
      <c r="S108">
        <v>2012</v>
      </c>
      <c r="T108">
        <v>148</v>
      </c>
      <c r="U108">
        <v>23</v>
      </c>
      <c r="V108">
        <v>0</v>
      </c>
      <c r="W108">
        <v>0</v>
      </c>
      <c r="X108">
        <v>0</v>
      </c>
      <c r="Y108" t="s">
        <v>273</v>
      </c>
    </row>
    <row r="109" spans="1:25" ht="12">
      <c r="A109" t="s">
        <v>494</v>
      </c>
      <c r="B109" t="s">
        <v>495</v>
      </c>
      <c r="D109">
        <v>40366</v>
      </c>
      <c r="E109" t="s">
        <v>288</v>
      </c>
      <c r="F109">
        <v>2014</v>
      </c>
      <c r="G109" s="213">
        <v>0.854</v>
      </c>
      <c r="K109" s="203">
        <v>0.847</v>
      </c>
      <c r="L109" s="214">
        <v>5</v>
      </c>
      <c r="M109">
        <v>245</v>
      </c>
      <c r="N109" s="215">
        <v>7.01</v>
      </c>
      <c r="O109" s="216">
        <v>2.7</v>
      </c>
      <c r="P109" s="216">
        <v>1.45</v>
      </c>
      <c r="Q109" t="s">
        <v>272</v>
      </c>
      <c r="R109">
        <v>1984</v>
      </c>
      <c r="S109">
        <v>1989</v>
      </c>
      <c r="T109">
        <v>148</v>
      </c>
      <c r="U109">
        <v>15</v>
      </c>
      <c r="V109">
        <v>0</v>
      </c>
      <c r="W109">
        <v>0</v>
      </c>
      <c r="X109">
        <v>0</v>
      </c>
      <c r="Y109" t="s">
        <v>273</v>
      </c>
    </row>
    <row r="110" spans="1:25" ht="12">
      <c r="A110" t="s">
        <v>496</v>
      </c>
      <c r="B110" t="s">
        <v>497</v>
      </c>
      <c r="C110" t="s">
        <v>143</v>
      </c>
      <c r="D110">
        <v>15886</v>
      </c>
      <c r="E110" t="s">
        <v>304</v>
      </c>
      <c r="F110">
        <v>2014</v>
      </c>
      <c r="G110" s="213">
        <v>1.009</v>
      </c>
      <c r="H110" t="s">
        <v>276</v>
      </c>
      <c r="K110" s="203">
        <v>0.995</v>
      </c>
      <c r="L110" s="214">
        <v>7</v>
      </c>
      <c r="M110">
        <v>166</v>
      </c>
      <c r="N110" s="215">
        <v>9.47</v>
      </c>
      <c r="O110" s="216">
        <v>3.25</v>
      </c>
      <c r="P110" s="216">
        <v>2.06</v>
      </c>
      <c r="Q110" t="s">
        <v>272</v>
      </c>
      <c r="R110">
        <v>1999</v>
      </c>
      <c r="S110">
        <v>1999</v>
      </c>
      <c r="T110">
        <v>148</v>
      </c>
      <c r="U110">
        <v>19</v>
      </c>
      <c r="V110">
        <v>0</v>
      </c>
      <c r="W110">
        <v>0</v>
      </c>
      <c r="X110">
        <v>0</v>
      </c>
      <c r="Y110" t="s">
        <v>273</v>
      </c>
    </row>
    <row r="111" spans="1:25" ht="12">
      <c r="A111" t="s">
        <v>498</v>
      </c>
      <c r="B111" t="s">
        <v>499</v>
      </c>
      <c r="C111" t="s">
        <v>143</v>
      </c>
      <c r="D111">
        <v>16067</v>
      </c>
      <c r="E111" t="s">
        <v>285</v>
      </c>
      <c r="F111">
        <v>2014</v>
      </c>
      <c r="G111" s="213">
        <v>1.04</v>
      </c>
      <c r="H111" t="s">
        <v>276</v>
      </c>
      <c r="K111" s="203">
        <v>1.019</v>
      </c>
      <c r="L111" s="214">
        <v>7</v>
      </c>
      <c r="M111">
        <v>182</v>
      </c>
      <c r="N111" s="215">
        <v>9.97</v>
      </c>
      <c r="O111" s="216">
        <v>3.39</v>
      </c>
      <c r="P111" s="216">
        <v>2.04</v>
      </c>
      <c r="Q111" t="s">
        <v>272</v>
      </c>
      <c r="R111">
        <v>1996</v>
      </c>
      <c r="S111">
        <v>2001</v>
      </c>
      <c r="T111">
        <v>148</v>
      </c>
      <c r="U111">
        <v>20</v>
      </c>
      <c r="V111">
        <v>0</v>
      </c>
      <c r="W111">
        <v>0</v>
      </c>
      <c r="X111">
        <v>0</v>
      </c>
      <c r="Y111" t="s">
        <v>273</v>
      </c>
    </row>
    <row r="112" spans="1:25" ht="12">
      <c r="A112" t="s">
        <v>145</v>
      </c>
      <c r="B112" t="s">
        <v>500</v>
      </c>
      <c r="C112" t="s">
        <v>143</v>
      </c>
      <c r="D112">
        <v>16100</v>
      </c>
      <c r="E112" t="s">
        <v>354</v>
      </c>
      <c r="F112">
        <v>2014</v>
      </c>
      <c r="G112" s="213">
        <v>1.01</v>
      </c>
      <c r="K112" s="203">
        <v>0.999</v>
      </c>
      <c r="L112" s="214">
        <v>7</v>
      </c>
      <c r="M112">
        <v>165</v>
      </c>
      <c r="N112" s="215">
        <v>9.5</v>
      </c>
      <c r="O112" s="216">
        <v>3.24</v>
      </c>
      <c r="P112" s="216">
        <v>2.06</v>
      </c>
      <c r="Q112" t="s">
        <v>272</v>
      </c>
      <c r="R112">
        <v>1999</v>
      </c>
      <c r="S112">
        <v>1999</v>
      </c>
      <c r="T112">
        <v>148</v>
      </c>
      <c r="U112">
        <v>19</v>
      </c>
      <c r="V112">
        <v>0</v>
      </c>
      <c r="W112">
        <v>0</v>
      </c>
      <c r="X112">
        <v>0</v>
      </c>
      <c r="Y112" t="s">
        <v>273</v>
      </c>
    </row>
    <row r="113" spans="1:25" ht="12">
      <c r="A113" t="s">
        <v>501</v>
      </c>
      <c r="B113" t="s">
        <v>502</v>
      </c>
      <c r="C113" t="s">
        <v>143</v>
      </c>
      <c r="D113">
        <v>15882</v>
      </c>
      <c r="E113" t="s">
        <v>271</v>
      </c>
      <c r="F113">
        <v>2014</v>
      </c>
      <c r="G113" s="213">
        <v>1.065</v>
      </c>
      <c r="H113" t="s">
        <v>276</v>
      </c>
      <c r="K113" s="203">
        <v>1.046</v>
      </c>
      <c r="L113" s="214">
        <v>8</v>
      </c>
      <c r="M113">
        <v>162</v>
      </c>
      <c r="N113" s="215">
        <v>10.71</v>
      </c>
      <c r="O113" s="216">
        <v>3.61</v>
      </c>
      <c r="P113" s="216">
        <v>2.24</v>
      </c>
      <c r="Q113" t="s">
        <v>272</v>
      </c>
      <c r="R113">
        <v>1998</v>
      </c>
      <c r="S113">
        <v>2000</v>
      </c>
      <c r="T113">
        <v>148</v>
      </c>
      <c r="U113">
        <v>23</v>
      </c>
      <c r="V113">
        <v>0</v>
      </c>
      <c r="W113">
        <v>0</v>
      </c>
      <c r="X113">
        <v>0</v>
      </c>
      <c r="Y113" t="s">
        <v>273</v>
      </c>
    </row>
    <row r="114" spans="1:25" ht="12">
      <c r="A114" t="s">
        <v>503</v>
      </c>
      <c r="B114" t="s">
        <v>504</v>
      </c>
      <c r="D114">
        <v>18205</v>
      </c>
      <c r="E114" t="s">
        <v>281</v>
      </c>
      <c r="F114">
        <v>2014</v>
      </c>
      <c r="G114" s="213">
        <v>1.068</v>
      </c>
      <c r="H114" t="s">
        <v>276</v>
      </c>
      <c r="K114" s="203">
        <v>1.042</v>
      </c>
      <c r="L114" s="214">
        <v>7</v>
      </c>
      <c r="M114">
        <v>123</v>
      </c>
      <c r="N114" s="215">
        <v>9.43</v>
      </c>
      <c r="O114" s="216">
        <v>3.05</v>
      </c>
      <c r="P114" s="216">
        <v>2.13</v>
      </c>
      <c r="Q114" t="s">
        <v>272</v>
      </c>
      <c r="R114">
        <v>1995</v>
      </c>
      <c r="S114">
        <v>1996</v>
      </c>
      <c r="T114">
        <v>148</v>
      </c>
      <c r="U114">
        <v>16</v>
      </c>
      <c r="V114">
        <v>27</v>
      </c>
      <c r="W114">
        <v>132</v>
      </c>
      <c r="X114" t="s">
        <v>379</v>
      </c>
      <c r="Y114" t="s">
        <v>273</v>
      </c>
    </row>
    <row r="115" spans="1:25" ht="12">
      <c r="A115" t="s">
        <v>505</v>
      </c>
      <c r="B115" t="s">
        <v>506</v>
      </c>
      <c r="D115">
        <v>18076</v>
      </c>
      <c r="E115" t="s">
        <v>304</v>
      </c>
      <c r="F115">
        <v>2014</v>
      </c>
      <c r="G115" s="213">
        <v>1.107</v>
      </c>
      <c r="H115" t="s">
        <v>276</v>
      </c>
      <c r="K115" s="203">
        <v>1.087</v>
      </c>
      <c r="L115" s="214">
        <v>8</v>
      </c>
      <c r="M115">
        <v>115</v>
      </c>
      <c r="N115" s="215">
        <v>10.63</v>
      </c>
      <c r="O115" s="216">
        <v>3.29</v>
      </c>
      <c r="P115" s="216">
        <v>2.31</v>
      </c>
      <c r="Q115" t="s">
        <v>272</v>
      </c>
      <c r="R115">
        <v>1997</v>
      </c>
      <c r="S115">
        <v>2000</v>
      </c>
      <c r="T115">
        <v>148</v>
      </c>
      <c r="U115">
        <v>19</v>
      </c>
      <c r="V115">
        <v>0</v>
      </c>
      <c r="W115">
        <v>0</v>
      </c>
      <c r="X115">
        <v>0</v>
      </c>
      <c r="Y115" t="s">
        <v>273</v>
      </c>
    </row>
    <row r="116" spans="1:25" ht="12">
      <c r="A116" t="s">
        <v>507</v>
      </c>
      <c r="B116" t="s">
        <v>508</v>
      </c>
      <c r="D116">
        <v>36953</v>
      </c>
      <c r="E116" t="s">
        <v>275</v>
      </c>
      <c r="F116">
        <v>2014</v>
      </c>
      <c r="G116" s="213">
        <v>0.897</v>
      </c>
      <c r="K116" s="203">
        <v>0.887</v>
      </c>
      <c r="L116" s="214">
        <v>7</v>
      </c>
      <c r="M116">
        <v>266</v>
      </c>
      <c r="N116" s="215">
        <v>9.52</v>
      </c>
      <c r="O116" s="216">
        <v>3.1</v>
      </c>
      <c r="P116" s="216">
        <v>1.72</v>
      </c>
      <c r="Q116" t="s">
        <v>314</v>
      </c>
      <c r="R116">
        <v>1985</v>
      </c>
      <c r="S116">
        <v>1992</v>
      </c>
      <c r="T116">
        <v>148</v>
      </c>
      <c r="U116">
        <v>27</v>
      </c>
      <c r="V116">
        <v>0</v>
      </c>
      <c r="W116">
        <v>0</v>
      </c>
      <c r="X116">
        <v>0</v>
      </c>
      <c r="Y116" t="s">
        <v>273</v>
      </c>
    </row>
    <row r="117" spans="1:25" ht="12">
      <c r="A117" t="s">
        <v>509</v>
      </c>
      <c r="B117" t="s">
        <v>510</v>
      </c>
      <c r="D117">
        <v>39657</v>
      </c>
      <c r="E117" t="s">
        <v>357</v>
      </c>
      <c r="F117">
        <v>2014</v>
      </c>
      <c r="G117" s="213">
        <v>0.946</v>
      </c>
      <c r="K117" s="203">
        <v>0.937</v>
      </c>
      <c r="L117" s="214">
        <v>7</v>
      </c>
      <c r="M117">
        <v>229</v>
      </c>
      <c r="N117" s="215">
        <v>9.43</v>
      </c>
      <c r="O117" s="216">
        <v>3.18</v>
      </c>
      <c r="P117" s="216">
        <v>1.87</v>
      </c>
      <c r="Q117" t="s">
        <v>272</v>
      </c>
      <c r="R117">
        <v>1983</v>
      </c>
      <c r="S117">
        <v>1983</v>
      </c>
      <c r="T117">
        <v>148</v>
      </c>
      <c r="U117">
        <v>20</v>
      </c>
      <c r="V117">
        <v>0</v>
      </c>
      <c r="W117">
        <v>0</v>
      </c>
      <c r="X117">
        <v>0</v>
      </c>
      <c r="Y117" t="s">
        <v>273</v>
      </c>
    </row>
    <row r="118" spans="1:25" ht="12">
      <c r="A118" t="s">
        <v>511</v>
      </c>
      <c r="B118" t="s">
        <v>512</v>
      </c>
      <c r="D118">
        <v>36965</v>
      </c>
      <c r="E118" t="s">
        <v>275</v>
      </c>
      <c r="F118">
        <v>2014</v>
      </c>
      <c r="G118" s="213">
        <v>1.009</v>
      </c>
      <c r="H118" t="s">
        <v>276</v>
      </c>
      <c r="K118" s="203">
        <v>0.999</v>
      </c>
      <c r="L118" s="214">
        <v>7</v>
      </c>
      <c r="M118">
        <v>179</v>
      </c>
      <c r="N118" s="215">
        <v>9.45</v>
      </c>
      <c r="O118" s="216">
        <v>3.24</v>
      </c>
      <c r="P118" s="216">
        <v>2</v>
      </c>
      <c r="Q118" t="s">
        <v>272</v>
      </c>
      <c r="R118">
        <v>1999</v>
      </c>
      <c r="S118">
        <v>2002</v>
      </c>
      <c r="T118">
        <v>148</v>
      </c>
      <c r="U118">
        <v>19</v>
      </c>
      <c r="V118">
        <v>0</v>
      </c>
      <c r="W118">
        <v>0</v>
      </c>
      <c r="X118">
        <v>0</v>
      </c>
      <c r="Y118" t="s">
        <v>273</v>
      </c>
    </row>
    <row r="119" spans="1:25" ht="12">
      <c r="A119" t="s">
        <v>513</v>
      </c>
      <c r="B119" t="s">
        <v>514</v>
      </c>
      <c r="D119">
        <v>15586</v>
      </c>
      <c r="E119" t="s">
        <v>304</v>
      </c>
      <c r="F119">
        <v>2014</v>
      </c>
      <c r="G119" s="213">
        <v>1.077</v>
      </c>
      <c r="H119" t="s">
        <v>276</v>
      </c>
      <c r="K119" s="203">
        <v>1.061</v>
      </c>
      <c r="L119" s="214">
        <v>10</v>
      </c>
      <c r="M119">
        <v>168</v>
      </c>
      <c r="N119" s="215">
        <v>12.1</v>
      </c>
      <c r="O119" s="216">
        <v>3.77</v>
      </c>
      <c r="P119" s="216">
        <v>2.39</v>
      </c>
      <c r="Q119" t="s">
        <v>272</v>
      </c>
      <c r="R119">
        <v>2000</v>
      </c>
      <c r="S119">
        <v>2000</v>
      </c>
      <c r="T119">
        <v>148</v>
      </c>
      <c r="U119">
        <v>28</v>
      </c>
      <c r="V119">
        <v>47</v>
      </c>
      <c r="W119">
        <v>132</v>
      </c>
      <c r="X119" t="s">
        <v>277</v>
      </c>
      <c r="Y119" t="s">
        <v>273</v>
      </c>
    </row>
    <row r="120" spans="1:25" ht="12">
      <c r="A120" t="s">
        <v>515</v>
      </c>
      <c r="B120" t="s">
        <v>516</v>
      </c>
      <c r="D120">
        <v>18176</v>
      </c>
      <c r="E120" t="s">
        <v>304</v>
      </c>
      <c r="F120">
        <v>2014</v>
      </c>
      <c r="G120" s="213">
        <v>1.065</v>
      </c>
      <c r="H120" t="s">
        <v>276</v>
      </c>
      <c r="K120" s="203">
        <v>1.048</v>
      </c>
      <c r="L120" s="214">
        <v>10</v>
      </c>
      <c r="M120">
        <v>193</v>
      </c>
      <c r="N120" s="215">
        <v>11.92</v>
      </c>
      <c r="O120" s="216">
        <v>3.75</v>
      </c>
      <c r="P120" s="216">
        <v>2.42</v>
      </c>
      <c r="Q120" t="s">
        <v>272</v>
      </c>
      <c r="R120">
        <v>1997</v>
      </c>
      <c r="S120">
        <v>2002</v>
      </c>
      <c r="T120">
        <v>148</v>
      </c>
      <c r="U120">
        <v>31</v>
      </c>
      <c r="V120">
        <v>36</v>
      </c>
      <c r="W120">
        <v>126</v>
      </c>
      <c r="X120" t="s">
        <v>277</v>
      </c>
      <c r="Y120" t="s">
        <v>273</v>
      </c>
    </row>
    <row r="121" spans="1:25" ht="12">
      <c r="A121" t="s">
        <v>517</v>
      </c>
      <c r="B121" t="s">
        <v>518</v>
      </c>
      <c r="D121">
        <v>15890</v>
      </c>
      <c r="E121" t="s">
        <v>275</v>
      </c>
      <c r="F121">
        <v>2014</v>
      </c>
      <c r="G121" s="213">
        <v>1.097</v>
      </c>
      <c r="H121" t="s">
        <v>276</v>
      </c>
      <c r="K121" s="203">
        <v>1.081</v>
      </c>
      <c r="L121" s="214">
        <v>10</v>
      </c>
      <c r="M121">
        <v>175</v>
      </c>
      <c r="N121" s="215">
        <v>12.1</v>
      </c>
      <c r="O121" s="216">
        <v>3.77</v>
      </c>
      <c r="P121" s="216">
        <v>2.42</v>
      </c>
      <c r="Q121" t="s">
        <v>272</v>
      </c>
      <c r="R121">
        <v>2000</v>
      </c>
      <c r="S121">
        <v>2000</v>
      </c>
      <c r="T121">
        <v>148</v>
      </c>
      <c r="U121">
        <v>29</v>
      </c>
      <c r="V121">
        <v>47</v>
      </c>
      <c r="W121">
        <v>132</v>
      </c>
      <c r="X121" t="s">
        <v>277</v>
      </c>
      <c r="Y121" t="s">
        <v>273</v>
      </c>
    </row>
    <row r="122" spans="1:25" ht="12">
      <c r="A122" t="s">
        <v>146</v>
      </c>
      <c r="B122" t="s">
        <v>519</v>
      </c>
      <c r="C122" t="s">
        <v>143</v>
      </c>
      <c r="D122">
        <v>16030</v>
      </c>
      <c r="E122" t="s">
        <v>324</v>
      </c>
      <c r="F122">
        <v>2014</v>
      </c>
      <c r="G122" s="213">
        <v>1.01</v>
      </c>
      <c r="K122" s="203">
        <v>1</v>
      </c>
      <c r="L122" s="214">
        <v>7</v>
      </c>
      <c r="M122">
        <v>164</v>
      </c>
      <c r="N122" s="215">
        <v>9.5</v>
      </c>
      <c r="O122" s="216">
        <v>3.24</v>
      </c>
      <c r="P122" s="216">
        <v>1.98</v>
      </c>
      <c r="Q122" t="s">
        <v>272</v>
      </c>
      <c r="R122">
        <v>1999</v>
      </c>
      <c r="S122">
        <v>2001</v>
      </c>
      <c r="T122">
        <v>148</v>
      </c>
      <c r="U122">
        <v>18</v>
      </c>
      <c r="V122">
        <v>0</v>
      </c>
      <c r="W122">
        <v>0</v>
      </c>
      <c r="X122">
        <v>0</v>
      </c>
      <c r="Y122" t="s">
        <v>273</v>
      </c>
    </row>
    <row r="123" spans="1:25" ht="12">
      <c r="A123" t="s">
        <v>520</v>
      </c>
      <c r="B123" t="s">
        <v>521</v>
      </c>
      <c r="D123">
        <v>36792</v>
      </c>
      <c r="E123" t="s">
        <v>304</v>
      </c>
      <c r="F123">
        <v>2014</v>
      </c>
      <c r="G123" s="213">
        <v>0.958</v>
      </c>
      <c r="K123" s="203">
        <v>0.946</v>
      </c>
      <c r="L123" s="214">
        <v>8</v>
      </c>
      <c r="M123">
        <v>263</v>
      </c>
      <c r="N123" s="215">
        <v>10.63</v>
      </c>
      <c r="O123" s="216">
        <v>3.53</v>
      </c>
      <c r="P123" s="216">
        <v>1.93</v>
      </c>
      <c r="Q123" t="s">
        <v>272</v>
      </c>
      <c r="R123">
        <v>1984</v>
      </c>
      <c r="S123">
        <v>2001</v>
      </c>
      <c r="T123">
        <v>148</v>
      </c>
      <c r="U123">
        <v>33</v>
      </c>
      <c r="V123">
        <v>0</v>
      </c>
      <c r="W123">
        <v>0</v>
      </c>
      <c r="X123">
        <v>0</v>
      </c>
      <c r="Y123" t="s">
        <v>273</v>
      </c>
    </row>
    <row r="124" spans="1:25" ht="12">
      <c r="A124" t="s">
        <v>522</v>
      </c>
      <c r="B124" t="s">
        <v>523</v>
      </c>
      <c r="D124">
        <v>36964</v>
      </c>
      <c r="E124" t="s">
        <v>275</v>
      </c>
      <c r="F124">
        <v>2014</v>
      </c>
      <c r="G124" s="213">
        <v>1.014</v>
      </c>
      <c r="K124" s="203">
        <v>1.001</v>
      </c>
      <c r="L124" s="214">
        <v>12</v>
      </c>
      <c r="M124">
        <v>205</v>
      </c>
      <c r="N124" s="215">
        <v>13.25</v>
      </c>
      <c r="O124" s="216">
        <v>4.22</v>
      </c>
      <c r="P124" s="216">
        <v>2.1</v>
      </c>
      <c r="Q124" t="s">
        <v>314</v>
      </c>
      <c r="R124">
        <v>1987</v>
      </c>
      <c r="S124">
        <v>1998</v>
      </c>
      <c r="T124">
        <v>148</v>
      </c>
      <c r="U124">
        <v>44</v>
      </c>
      <c r="V124">
        <v>0</v>
      </c>
      <c r="W124">
        <v>0</v>
      </c>
      <c r="X124">
        <v>0</v>
      </c>
      <c r="Y124" t="s">
        <v>273</v>
      </c>
    </row>
    <row r="125" spans="1:25" ht="12">
      <c r="A125" t="s">
        <v>524</v>
      </c>
      <c r="B125" t="s">
        <v>525</v>
      </c>
      <c r="D125">
        <v>39041</v>
      </c>
      <c r="E125" t="s">
        <v>285</v>
      </c>
      <c r="F125">
        <v>2014</v>
      </c>
      <c r="G125" s="213">
        <v>1.237</v>
      </c>
      <c r="H125" t="s">
        <v>276</v>
      </c>
      <c r="K125" s="203">
        <v>1.199</v>
      </c>
      <c r="L125" s="214">
        <v>10</v>
      </c>
      <c r="M125">
        <v>83</v>
      </c>
      <c r="N125" s="215">
        <v>12.3</v>
      </c>
      <c r="O125" s="216">
        <v>3.75</v>
      </c>
      <c r="P125" s="216">
        <v>2.6</v>
      </c>
      <c r="Q125" t="s">
        <v>272</v>
      </c>
      <c r="R125">
        <v>2008</v>
      </c>
      <c r="S125">
        <v>2011</v>
      </c>
      <c r="T125">
        <v>148</v>
      </c>
      <c r="U125">
        <v>24</v>
      </c>
      <c r="V125">
        <v>0</v>
      </c>
      <c r="W125">
        <v>0</v>
      </c>
      <c r="X125">
        <v>0</v>
      </c>
      <c r="Y125" t="s">
        <v>273</v>
      </c>
    </row>
    <row r="126" spans="1:25" ht="12">
      <c r="A126" t="s">
        <v>526</v>
      </c>
      <c r="B126" t="s">
        <v>527</v>
      </c>
      <c r="D126">
        <v>41125</v>
      </c>
      <c r="E126" t="s">
        <v>354</v>
      </c>
      <c r="F126">
        <v>2014</v>
      </c>
      <c r="G126" s="213">
        <v>1.032</v>
      </c>
      <c r="K126" s="203">
        <v>1.021</v>
      </c>
      <c r="L126" s="214">
        <v>7</v>
      </c>
      <c r="M126">
        <v>173</v>
      </c>
      <c r="N126" s="215">
        <v>9.99</v>
      </c>
      <c r="O126" s="216">
        <v>3.31</v>
      </c>
      <c r="P126" s="216">
        <v>2.11</v>
      </c>
      <c r="Q126" t="s">
        <v>272</v>
      </c>
      <c r="R126">
        <v>2001</v>
      </c>
      <c r="S126">
        <v>2002</v>
      </c>
      <c r="T126">
        <v>148</v>
      </c>
      <c r="U126">
        <v>20</v>
      </c>
      <c r="V126">
        <v>0</v>
      </c>
      <c r="W126">
        <v>0</v>
      </c>
      <c r="X126">
        <v>0</v>
      </c>
      <c r="Y126" t="s">
        <v>273</v>
      </c>
    </row>
    <row r="127" spans="1:25" ht="12">
      <c r="A127" t="s">
        <v>528</v>
      </c>
      <c r="B127" t="s">
        <v>529</v>
      </c>
      <c r="D127">
        <v>17702</v>
      </c>
      <c r="E127" t="s">
        <v>344</v>
      </c>
      <c r="F127">
        <v>2014</v>
      </c>
      <c r="G127" s="213">
        <v>1.024</v>
      </c>
      <c r="K127" s="203">
        <v>1.01</v>
      </c>
      <c r="L127" s="214">
        <v>8</v>
      </c>
      <c r="M127">
        <v>210</v>
      </c>
      <c r="N127" s="215">
        <v>10.66</v>
      </c>
      <c r="O127" s="216">
        <v>3.49</v>
      </c>
      <c r="P127" s="216">
        <v>2.21</v>
      </c>
      <c r="Q127" t="s">
        <v>272</v>
      </c>
      <c r="R127">
        <v>2001</v>
      </c>
      <c r="S127">
        <v>2002</v>
      </c>
      <c r="T127">
        <v>148</v>
      </c>
      <c r="U127">
        <v>27</v>
      </c>
      <c r="V127">
        <v>34</v>
      </c>
      <c r="W127">
        <v>126</v>
      </c>
      <c r="X127" t="s">
        <v>277</v>
      </c>
      <c r="Y127" t="s">
        <v>273</v>
      </c>
    </row>
    <row r="128" spans="1:25" ht="12">
      <c r="A128" t="s">
        <v>530</v>
      </c>
      <c r="B128" t="s">
        <v>531</v>
      </c>
      <c r="D128">
        <v>18102</v>
      </c>
      <c r="E128" t="s">
        <v>347</v>
      </c>
      <c r="F128">
        <v>2014</v>
      </c>
      <c r="G128" s="213">
        <v>1.025</v>
      </c>
      <c r="K128" s="203">
        <v>1.011</v>
      </c>
      <c r="L128" s="214">
        <v>7</v>
      </c>
      <c r="M128">
        <v>155</v>
      </c>
      <c r="N128" s="215">
        <v>9.58</v>
      </c>
      <c r="O128" s="216">
        <v>3.3</v>
      </c>
      <c r="P128" s="216">
        <v>1.98</v>
      </c>
      <c r="Q128" t="s">
        <v>272</v>
      </c>
      <c r="R128">
        <v>1995</v>
      </c>
      <c r="S128">
        <v>1996</v>
      </c>
      <c r="T128">
        <v>148</v>
      </c>
      <c r="U128">
        <v>19</v>
      </c>
      <c r="V128">
        <v>0</v>
      </c>
      <c r="W128">
        <v>0</v>
      </c>
      <c r="X128">
        <v>0</v>
      </c>
      <c r="Y128" t="s">
        <v>273</v>
      </c>
    </row>
    <row r="129" spans="1:25" ht="12">
      <c r="A129" t="s">
        <v>532</v>
      </c>
      <c r="B129" t="s">
        <v>533</v>
      </c>
      <c r="D129">
        <v>36877</v>
      </c>
      <c r="E129" t="s">
        <v>534</v>
      </c>
      <c r="F129">
        <v>2014</v>
      </c>
      <c r="G129" s="213">
        <v>1.122</v>
      </c>
      <c r="K129" s="203">
        <v>1.11</v>
      </c>
      <c r="L129" s="214">
        <v>10</v>
      </c>
      <c r="M129">
        <v>104</v>
      </c>
      <c r="N129" s="215">
        <v>12</v>
      </c>
      <c r="O129" s="216">
        <v>3.37</v>
      </c>
      <c r="P129" s="216">
        <v>2.2</v>
      </c>
      <c r="Q129" t="s">
        <v>272</v>
      </c>
      <c r="R129">
        <v>2003</v>
      </c>
      <c r="S129">
        <v>2003</v>
      </c>
      <c r="T129">
        <v>148</v>
      </c>
      <c r="U129">
        <v>22</v>
      </c>
      <c r="V129">
        <v>0</v>
      </c>
      <c r="W129">
        <v>0</v>
      </c>
      <c r="X129">
        <v>0</v>
      </c>
      <c r="Y129" t="s">
        <v>273</v>
      </c>
    </row>
    <row r="130" spans="1:25" ht="12">
      <c r="A130" t="s">
        <v>535</v>
      </c>
      <c r="B130" t="s">
        <v>536</v>
      </c>
      <c r="D130">
        <v>18316</v>
      </c>
      <c r="E130" t="s">
        <v>271</v>
      </c>
      <c r="F130">
        <v>2014</v>
      </c>
      <c r="G130" s="213">
        <v>1.004</v>
      </c>
      <c r="K130" s="203">
        <v>0.993</v>
      </c>
      <c r="L130" s="214">
        <v>7</v>
      </c>
      <c r="M130">
        <v>175</v>
      </c>
      <c r="N130" s="215">
        <v>9.49</v>
      </c>
      <c r="O130" s="216">
        <v>3.24</v>
      </c>
      <c r="P130" s="216">
        <v>1.99</v>
      </c>
      <c r="Q130" t="s">
        <v>272</v>
      </c>
      <c r="R130">
        <v>1999</v>
      </c>
      <c r="S130">
        <v>1999</v>
      </c>
      <c r="T130">
        <v>148</v>
      </c>
      <c r="U130">
        <v>19</v>
      </c>
      <c r="V130">
        <v>0</v>
      </c>
      <c r="W130">
        <v>0</v>
      </c>
      <c r="X130">
        <v>0</v>
      </c>
      <c r="Y130" t="s">
        <v>273</v>
      </c>
    </row>
    <row r="131" spans="1:25" ht="12">
      <c r="A131" t="s">
        <v>537</v>
      </c>
      <c r="B131" t="s">
        <v>538</v>
      </c>
      <c r="D131">
        <v>37694</v>
      </c>
      <c r="E131" t="s">
        <v>344</v>
      </c>
      <c r="F131">
        <v>2014</v>
      </c>
      <c r="G131" s="213">
        <v>1.032</v>
      </c>
      <c r="K131" s="203">
        <v>1.017</v>
      </c>
      <c r="L131" s="214">
        <v>7</v>
      </c>
      <c r="M131">
        <v>154</v>
      </c>
      <c r="N131" s="215">
        <v>9.55</v>
      </c>
      <c r="O131" s="216">
        <v>3.21</v>
      </c>
      <c r="P131" s="216">
        <v>1.99</v>
      </c>
      <c r="Q131" t="s">
        <v>272</v>
      </c>
      <c r="R131">
        <v>1993</v>
      </c>
      <c r="S131">
        <v>1995</v>
      </c>
      <c r="T131">
        <v>148</v>
      </c>
      <c r="U131">
        <v>17</v>
      </c>
      <c r="V131">
        <v>0</v>
      </c>
      <c r="W131">
        <v>0</v>
      </c>
      <c r="X131">
        <v>0</v>
      </c>
      <c r="Y131" t="s">
        <v>273</v>
      </c>
    </row>
    <row r="132" spans="1:25" ht="12">
      <c r="A132" t="s">
        <v>539</v>
      </c>
      <c r="B132" t="s">
        <v>540</v>
      </c>
      <c r="D132">
        <v>41981</v>
      </c>
      <c r="E132" t="s">
        <v>309</v>
      </c>
      <c r="F132">
        <v>2014</v>
      </c>
      <c r="G132" s="213">
        <v>1.04</v>
      </c>
      <c r="H132" t="s">
        <v>276</v>
      </c>
      <c r="K132" s="203">
        <v>1.024</v>
      </c>
      <c r="L132" s="214">
        <v>9</v>
      </c>
      <c r="M132">
        <v>194</v>
      </c>
      <c r="N132" s="215">
        <v>11.29</v>
      </c>
      <c r="O132" s="216">
        <v>3.75</v>
      </c>
      <c r="P132" s="216">
        <v>2.18</v>
      </c>
      <c r="Q132" t="s">
        <v>314</v>
      </c>
      <c r="R132">
        <v>2013</v>
      </c>
      <c r="S132">
        <v>2014</v>
      </c>
      <c r="T132">
        <v>148</v>
      </c>
      <c r="U132">
        <v>36</v>
      </c>
      <c r="V132">
        <v>0</v>
      </c>
      <c r="W132">
        <v>0</v>
      </c>
      <c r="X132">
        <v>0</v>
      </c>
      <c r="Y132" t="s">
        <v>273</v>
      </c>
    </row>
    <row r="133" spans="1:25" ht="12">
      <c r="A133" t="s">
        <v>541</v>
      </c>
      <c r="B133" t="s">
        <v>542</v>
      </c>
      <c r="D133">
        <v>15888</v>
      </c>
      <c r="E133" t="s">
        <v>296</v>
      </c>
      <c r="F133">
        <v>2014</v>
      </c>
      <c r="G133" s="213">
        <v>1.099</v>
      </c>
      <c r="H133" t="s">
        <v>276</v>
      </c>
      <c r="K133" s="203">
        <v>1.083</v>
      </c>
      <c r="L133" s="214">
        <v>10</v>
      </c>
      <c r="M133">
        <v>125</v>
      </c>
      <c r="N133" s="215">
        <v>11.99</v>
      </c>
      <c r="O133" s="216">
        <v>3.79</v>
      </c>
      <c r="P133" s="216">
        <v>2.35</v>
      </c>
      <c r="Q133" t="s">
        <v>272</v>
      </c>
      <c r="R133">
        <v>2003</v>
      </c>
      <c r="S133">
        <v>2003</v>
      </c>
      <c r="T133">
        <v>148</v>
      </c>
      <c r="U133">
        <v>28</v>
      </c>
      <c r="V133">
        <v>0</v>
      </c>
      <c r="W133">
        <v>0</v>
      </c>
      <c r="X133">
        <v>0</v>
      </c>
      <c r="Y133" t="s">
        <v>273</v>
      </c>
    </row>
    <row r="134" spans="1:25" ht="12">
      <c r="A134" t="s">
        <v>543</v>
      </c>
      <c r="B134" t="s">
        <v>544</v>
      </c>
      <c r="D134">
        <v>17339</v>
      </c>
      <c r="E134" t="s">
        <v>279</v>
      </c>
      <c r="F134">
        <v>2014</v>
      </c>
      <c r="G134" s="213">
        <v>1.017</v>
      </c>
      <c r="H134" t="s">
        <v>276</v>
      </c>
      <c r="K134" s="203">
        <v>1.002</v>
      </c>
      <c r="L134" s="214">
        <v>7</v>
      </c>
      <c r="M134">
        <v>172</v>
      </c>
      <c r="N134" s="215">
        <v>9.49</v>
      </c>
      <c r="O134" s="216">
        <v>3.24</v>
      </c>
      <c r="P134" s="216">
        <v>1.99</v>
      </c>
      <c r="Q134" t="s">
        <v>272</v>
      </c>
      <c r="R134">
        <v>1999</v>
      </c>
      <c r="S134">
        <v>2003</v>
      </c>
      <c r="T134">
        <v>148</v>
      </c>
      <c r="U134">
        <v>19</v>
      </c>
      <c r="V134">
        <v>0</v>
      </c>
      <c r="W134">
        <v>0</v>
      </c>
      <c r="X134">
        <v>0</v>
      </c>
      <c r="Y134" t="s">
        <v>273</v>
      </c>
    </row>
    <row r="135" spans="1:25" ht="12">
      <c r="A135" t="s">
        <v>545</v>
      </c>
      <c r="B135" t="s">
        <v>546</v>
      </c>
      <c r="D135">
        <v>40333</v>
      </c>
      <c r="E135" t="s">
        <v>296</v>
      </c>
      <c r="F135">
        <v>2014</v>
      </c>
      <c r="G135" s="213">
        <v>0.843</v>
      </c>
      <c r="K135" s="203">
        <v>0.831</v>
      </c>
      <c r="L135" s="214">
        <v>7</v>
      </c>
      <c r="M135">
        <v>405</v>
      </c>
      <c r="N135" s="215">
        <v>9.96</v>
      </c>
      <c r="O135" s="216">
        <v>2.92</v>
      </c>
      <c r="P135" s="216">
        <v>1.77</v>
      </c>
      <c r="Q135" t="s">
        <v>314</v>
      </c>
      <c r="R135">
        <v>1967</v>
      </c>
      <c r="S135">
        <v>1967</v>
      </c>
      <c r="T135">
        <v>148</v>
      </c>
      <c r="U135">
        <v>35</v>
      </c>
      <c r="V135">
        <v>0</v>
      </c>
      <c r="W135">
        <v>0</v>
      </c>
      <c r="X135">
        <v>0</v>
      </c>
      <c r="Y135" t="s">
        <v>273</v>
      </c>
    </row>
    <row r="136" spans="1:25" ht="12">
      <c r="A136" t="s">
        <v>547</v>
      </c>
      <c r="B136" t="s">
        <v>548</v>
      </c>
      <c r="D136">
        <v>41053</v>
      </c>
      <c r="E136" t="s">
        <v>344</v>
      </c>
      <c r="F136">
        <v>2014</v>
      </c>
      <c r="G136" s="213">
        <v>1.015</v>
      </c>
      <c r="H136" t="s">
        <v>276</v>
      </c>
      <c r="K136" s="203">
        <v>0.998</v>
      </c>
      <c r="L136" s="214">
        <v>8</v>
      </c>
      <c r="M136">
        <v>207</v>
      </c>
      <c r="N136" s="215">
        <v>10.35</v>
      </c>
      <c r="O136" s="216">
        <v>3.35</v>
      </c>
      <c r="P136" s="216">
        <v>2.13</v>
      </c>
      <c r="Q136" t="s">
        <v>272</v>
      </c>
      <c r="R136">
        <v>2012</v>
      </c>
      <c r="S136">
        <v>2012</v>
      </c>
      <c r="T136">
        <v>148</v>
      </c>
      <c r="U136">
        <v>31</v>
      </c>
      <c r="V136">
        <v>0</v>
      </c>
      <c r="W136">
        <v>0</v>
      </c>
      <c r="X136">
        <v>0</v>
      </c>
      <c r="Y136" t="s">
        <v>273</v>
      </c>
    </row>
    <row r="137" spans="1:25" ht="12">
      <c r="A137" t="s">
        <v>549</v>
      </c>
      <c r="B137" t="s">
        <v>550</v>
      </c>
      <c r="C137" t="s">
        <v>143</v>
      </c>
      <c r="D137">
        <v>16091</v>
      </c>
      <c r="E137" t="s">
        <v>304</v>
      </c>
      <c r="F137">
        <v>2014</v>
      </c>
      <c r="G137" s="213">
        <v>1.019</v>
      </c>
      <c r="K137" s="203">
        <v>1.009</v>
      </c>
      <c r="L137" s="214">
        <v>8</v>
      </c>
      <c r="M137">
        <v>215</v>
      </c>
      <c r="N137" s="215">
        <v>10.64</v>
      </c>
      <c r="O137" s="216">
        <v>3.45</v>
      </c>
      <c r="P137" s="216">
        <v>2.22</v>
      </c>
      <c r="Q137" t="s">
        <v>272</v>
      </c>
      <c r="R137">
        <v>2001</v>
      </c>
      <c r="S137">
        <v>2003</v>
      </c>
      <c r="T137">
        <v>148</v>
      </c>
      <c r="U137">
        <v>28</v>
      </c>
      <c r="V137">
        <v>34</v>
      </c>
      <c r="W137">
        <v>126</v>
      </c>
      <c r="X137" t="s">
        <v>277</v>
      </c>
      <c r="Y137" t="s">
        <v>273</v>
      </c>
    </row>
    <row r="138" spans="1:25" ht="12">
      <c r="A138" t="s">
        <v>551</v>
      </c>
      <c r="B138" t="s">
        <v>552</v>
      </c>
      <c r="D138">
        <v>18087</v>
      </c>
      <c r="E138" t="s">
        <v>271</v>
      </c>
      <c r="F138">
        <v>2014</v>
      </c>
      <c r="G138" s="213">
        <v>1.014</v>
      </c>
      <c r="K138" s="203">
        <v>1.005</v>
      </c>
      <c r="L138" s="214">
        <v>7</v>
      </c>
      <c r="M138">
        <v>162</v>
      </c>
      <c r="N138" s="215">
        <v>9.58</v>
      </c>
      <c r="O138" s="216">
        <v>3.3</v>
      </c>
      <c r="P138" s="216">
        <v>1.98</v>
      </c>
      <c r="Q138" t="s">
        <v>272</v>
      </c>
      <c r="R138">
        <v>1995</v>
      </c>
      <c r="S138">
        <v>1995</v>
      </c>
      <c r="T138">
        <v>148</v>
      </c>
      <c r="U138">
        <v>20</v>
      </c>
      <c r="V138">
        <v>0</v>
      </c>
      <c r="W138">
        <v>0</v>
      </c>
      <c r="X138">
        <v>0</v>
      </c>
      <c r="Y138" t="s">
        <v>273</v>
      </c>
    </row>
    <row r="139" spans="1:25" ht="12">
      <c r="A139" t="s">
        <v>553</v>
      </c>
      <c r="B139" t="s">
        <v>554</v>
      </c>
      <c r="D139">
        <v>15660</v>
      </c>
      <c r="E139" t="s">
        <v>357</v>
      </c>
      <c r="F139">
        <v>2014</v>
      </c>
      <c r="G139" s="213">
        <v>1.028</v>
      </c>
      <c r="H139" t="s">
        <v>276</v>
      </c>
      <c r="K139" s="203">
        <v>1.015</v>
      </c>
      <c r="L139" s="214">
        <v>8</v>
      </c>
      <c r="M139">
        <v>212</v>
      </c>
      <c r="N139" s="215">
        <v>10.64</v>
      </c>
      <c r="O139" s="216">
        <v>3.45</v>
      </c>
      <c r="P139" s="216">
        <v>2.22</v>
      </c>
      <c r="Q139" t="s">
        <v>272</v>
      </c>
      <c r="R139">
        <v>2001</v>
      </c>
      <c r="S139">
        <v>2003</v>
      </c>
      <c r="T139">
        <v>148</v>
      </c>
      <c r="U139">
        <v>27</v>
      </c>
      <c r="V139">
        <v>34</v>
      </c>
      <c r="W139">
        <v>126</v>
      </c>
      <c r="X139" t="s">
        <v>277</v>
      </c>
      <c r="Y139" t="s">
        <v>273</v>
      </c>
    </row>
    <row r="140" spans="1:25" ht="12">
      <c r="A140" t="s">
        <v>555</v>
      </c>
      <c r="B140" t="s">
        <v>556</v>
      </c>
      <c r="D140">
        <v>15659</v>
      </c>
      <c r="E140" t="s">
        <v>354</v>
      </c>
      <c r="F140">
        <v>2014</v>
      </c>
      <c r="G140" s="213">
        <v>1.076</v>
      </c>
      <c r="K140" s="203">
        <v>1.06</v>
      </c>
      <c r="L140" s="214">
        <v>8</v>
      </c>
      <c r="M140">
        <v>112</v>
      </c>
      <c r="N140" s="215">
        <v>10.1</v>
      </c>
      <c r="O140" s="216">
        <v>3.45</v>
      </c>
      <c r="P140" s="216">
        <v>2.1</v>
      </c>
      <c r="Q140" t="s">
        <v>272</v>
      </c>
      <c r="R140">
        <v>2002</v>
      </c>
      <c r="S140">
        <v>2004</v>
      </c>
      <c r="T140">
        <v>148</v>
      </c>
      <c r="U140">
        <v>19</v>
      </c>
      <c r="V140">
        <v>33</v>
      </c>
      <c r="W140">
        <v>132</v>
      </c>
      <c r="X140" t="s">
        <v>277</v>
      </c>
      <c r="Y140" t="s">
        <v>273</v>
      </c>
    </row>
    <row r="141" spans="1:25" ht="12">
      <c r="A141" t="s">
        <v>557</v>
      </c>
      <c r="B141" t="s">
        <v>558</v>
      </c>
      <c r="D141">
        <v>17341</v>
      </c>
      <c r="E141" t="s">
        <v>296</v>
      </c>
      <c r="F141">
        <v>2014</v>
      </c>
      <c r="G141" s="213">
        <v>1.027</v>
      </c>
      <c r="H141" t="s">
        <v>276</v>
      </c>
      <c r="K141" s="203">
        <v>1.016</v>
      </c>
      <c r="L141" s="214">
        <v>7</v>
      </c>
      <c r="M141">
        <v>180</v>
      </c>
      <c r="N141" s="215">
        <v>9.97</v>
      </c>
      <c r="O141" s="216">
        <v>3.39</v>
      </c>
      <c r="P141" s="216">
        <v>2.02</v>
      </c>
      <c r="Q141" t="s">
        <v>272</v>
      </c>
      <c r="R141">
        <v>1996</v>
      </c>
      <c r="S141">
        <v>1997</v>
      </c>
      <c r="T141">
        <v>148</v>
      </c>
      <c r="U141">
        <v>20</v>
      </c>
      <c r="V141">
        <v>0</v>
      </c>
      <c r="W141">
        <v>0</v>
      </c>
      <c r="X141">
        <v>0</v>
      </c>
      <c r="Y141" t="s">
        <v>273</v>
      </c>
    </row>
    <row r="142" spans="1:25" ht="12">
      <c r="A142" t="s">
        <v>559</v>
      </c>
      <c r="B142" t="s">
        <v>560</v>
      </c>
      <c r="D142">
        <v>18600</v>
      </c>
      <c r="E142" t="s">
        <v>344</v>
      </c>
      <c r="F142">
        <v>2014</v>
      </c>
      <c r="G142" s="213">
        <v>0.951</v>
      </c>
      <c r="K142" s="203">
        <v>0.942</v>
      </c>
      <c r="L142" s="214">
        <v>7</v>
      </c>
      <c r="M142">
        <v>214</v>
      </c>
      <c r="N142" s="215">
        <v>9.5</v>
      </c>
      <c r="O142" s="216">
        <v>3.26</v>
      </c>
      <c r="P142" s="216">
        <v>1.76</v>
      </c>
      <c r="Q142" t="s">
        <v>272</v>
      </c>
      <c r="R142">
        <v>1989</v>
      </c>
      <c r="S142">
        <v>1990</v>
      </c>
      <c r="T142">
        <v>148</v>
      </c>
      <c r="U142">
        <v>20</v>
      </c>
      <c r="V142">
        <v>0</v>
      </c>
      <c r="W142">
        <v>0</v>
      </c>
      <c r="X142">
        <v>0</v>
      </c>
      <c r="Y142" t="s">
        <v>273</v>
      </c>
    </row>
    <row r="143" spans="1:25" ht="12">
      <c r="A143" t="s">
        <v>561</v>
      </c>
      <c r="B143" t="s">
        <v>562</v>
      </c>
      <c r="D143">
        <v>18258</v>
      </c>
      <c r="E143" t="s">
        <v>344</v>
      </c>
      <c r="F143">
        <v>2014</v>
      </c>
      <c r="G143" s="213">
        <v>0.857</v>
      </c>
      <c r="K143" s="203">
        <v>0.848</v>
      </c>
      <c r="L143" s="214">
        <v>5</v>
      </c>
      <c r="M143">
        <v>264</v>
      </c>
      <c r="N143" s="215">
        <v>7.49</v>
      </c>
      <c r="O143" s="216">
        <v>2.74</v>
      </c>
      <c r="P143" s="216">
        <v>1.48</v>
      </c>
      <c r="Q143" t="s">
        <v>272</v>
      </c>
      <c r="R143">
        <v>1986</v>
      </c>
      <c r="S143">
        <v>1993</v>
      </c>
      <c r="T143">
        <v>148</v>
      </c>
      <c r="U143">
        <v>19</v>
      </c>
      <c r="V143">
        <v>0</v>
      </c>
      <c r="W143">
        <v>0</v>
      </c>
      <c r="X143">
        <v>0</v>
      </c>
      <c r="Y143" t="s">
        <v>273</v>
      </c>
    </row>
    <row r="144" spans="1:25" ht="12">
      <c r="A144" t="s">
        <v>563</v>
      </c>
      <c r="B144" t="s">
        <v>564</v>
      </c>
      <c r="D144">
        <v>18389</v>
      </c>
      <c r="E144" t="s">
        <v>407</v>
      </c>
      <c r="F144">
        <v>2014</v>
      </c>
      <c r="G144" s="213">
        <v>1.021</v>
      </c>
      <c r="H144" t="s">
        <v>276</v>
      </c>
      <c r="K144" s="203">
        <v>1.009</v>
      </c>
      <c r="L144" s="214">
        <v>7</v>
      </c>
      <c r="M144">
        <v>158</v>
      </c>
      <c r="N144" s="215">
        <v>9.73</v>
      </c>
      <c r="O144" s="216">
        <v>3.09</v>
      </c>
      <c r="P144" s="216">
        <v>2.1</v>
      </c>
      <c r="Q144" t="s">
        <v>272</v>
      </c>
      <c r="R144">
        <v>2002</v>
      </c>
      <c r="S144">
        <v>2004</v>
      </c>
      <c r="T144">
        <v>148</v>
      </c>
      <c r="U144">
        <v>20</v>
      </c>
      <c r="V144">
        <v>0</v>
      </c>
      <c r="W144">
        <v>0</v>
      </c>
      <c r="X144">
        <v>0</v>
      </c>
      <c r="Y144" t="s">
        <v>273</v>
      </c>
    </row>
    <row r="145" spans="1:25" ht="12">
      <c r="A145" t="s">
        <v>565</v>
      </c>
      <c r="B145" t="s">
        <v>566</v>
      </c>
      <c r="D145">
        <v>18203</v>
      </c>
      <c r="E145" t="s">
        <v>567</v>
      </c>
      <c r="F145">
        <v>2014</v>
      </c>
      <c r="G145" s="213">
        <v>1.068</v>
      </c>
      <c r="K145" s="203">
        <v>1.059</v>
      </c>
      <c r="L145" s="214">
        <v>8</v>
      </c>
      <c r="M145">
        <v>164</v>
      </c>
      <c r="N145" s="215">
        <v>10.74</v>
      </c>
      <c r="O145" s="216">
        <v>3.61</v>
      </c>
      <c r="P145" s="216">
        <v>2.3</v>
      </c>
      <c r="Q145" t="s">
        <v>272</v>
      </c>
      <c r="R145">
        <v>1998</v>
      </c>
      <c r="S145">
        <v>2004</v>
      </c>
      <c r="T145">
        <v>148</v>
      </c>
      <c r="U145">
        <v>22</v>
      </c>
      <c r="V145">
        <v>0</v>
      </c>
      <c r="W145">
        <v>0</v>
      </c>
      <c r="X145">
        <v>0</v>
      </c>
      <c r="Y145" t="s">
        <v>273</v>
      </c>
    </row>
    <row r="146" spans="1:25" ht="12">
      <c r="A146" t="s">
        <v>568</v>
      </c>
      <c r="B146" t="s">
        <v>569</v>
      </c>
      <c r="D146">
        <v>17335</v>
      </c>
      <c r="E146" t="s">
        <v>354</v>
      </c>
      <c r="F146">
        <v>2014</v>
      </c>
      <c r="G146" s="213">
        <v>0.959</v>
      </c>
      <c r="K146" s="203">
        <v>0.938</v>
      </c>
      <c r="L146" s="214">
        <v>7</v>
      </c>
      <c r="M146">
        <v>165</v>
      </c>
      <c r="N146" s="215">
        <v>8.96</v>
      </c>
      <c r="O146" s="216">
        <v>2.97</v>
      </c>
      <c r="P146" s="216">
        <v>1.81</v>
      </c>
      <c r="Q146" t="s">
        <v>272</v>
      </c>
      <c r="R146">
        <v>1994</v>
      </c>
      <c r="S146">
        <v>1998</v>
      </c>
      <c r="T146">
        <v>148</v>
      </c>
      <c r="U146">
        <v>21</v>
      </c>
      <c r="V146">
        <v>0</v>
      </c>
      <c r="W146">
        <v>0</v>
      </c>
      <c r="X146">
        <v>0</v>
      </c>
      <c r="Y146" t="s">
        <v>273</v>
      </c>
    </row>
    <row r="147" spans="1:25" ht="12">
      <c r="A147" t="s">
        <v>570</v>
      </c>
      <c r="B147" t="s">
        <v>571</v>
      </c>
      <c r="D147">
        <v>17334</v>
      </c>
      <c r="E147" t="s">
        <v>344</v>
      </c>
      <c r="F147">
        <v>2014</v>
      </c>
      <c r="G147" s="213">
        <v>1.168</v>
      </c>
      <c r="H147" t="s">
        <v>276</v>
      </c>
      <c r="K147" s="203">
        <v>1.141</v>
      </c>
      <c r="L147" s="214">
        <v>10</v>
      </c>
      <c r="M147">
        <v>125</v>
      </c>
      <c r="N147" s="215">
        <v>12.41</v>
      </c>
      <c r="O147" s="216">
        <v>3.97</v>
      </c>
      <c r="P147" s="216">
        <v>2.6</v>
      </c>
      <c r="Q147" t="s">
        <v>272</v>
      </c>
      <c r="R147">
        <v>1996</v>
      </c>
      <c r="S147">
        <v>1998</v>
      </c>
      <c r="T147">
        <v>148</v>
      </c>
      <c r="U147">
        <v>25</v>
      </c>
      <c r="V147">
        <v>39</v>
      </c>
      <c r="W147">
        <v>131</v>
      </c>
      <c r="X147" t="s">
        <v>277</v>
      </c>
      <c r="Y147" t="s">
        <v>273</v>
      </c>
    </row>
    <row r="148" spans="1:25" ht="12">
      <c r="A148" t="s">
        <v>572</v>
      </c>
      <c r="B148" t="s">
        <v>573</v>
      </c>
      <c r="D148">
        <v>17759</v>
      </c>
      <c r="E148" t="s">
        <v>304</v>
      </c>
      <c r="F148">
        <v>2014</v>
      </c>
      <c r="G148" s="213">
        <v>1.018</v>
      </c>
      <c r="H148" t="s">
        <v>276</v>
      </c>
      <c r="K148" s="203">
        <v>1.005</v>
      </c>
      <c r="L148" s="214">
        <v>7</v>
      </c>
      <c r="M148">
        <v>165</v>
      </c>
      <c r="N148" s="215">
        <v>9.7</v>
      </c>
      <c r="O148" s="216">
        <v>3.1</v>
      </c>
      <c r="P148" s="216">
        <v>2.07</v>
      </c>
      <c r="Q148" t="s">
        <v>272</v>
      </c>
      <c r="R148">
        <v>2002</v>
      </c>
      <c r="S148">
        <v>2005</v>
      </c>
      <c r="T148">
        <v>148</v>
      </c>
      <c r="U148">
        <v>21</v>
      </c>
      <c r="V148">
        <v>0</v>
      </c>
      <c r="W148">
        <v>0</v>
      </c>
      <c r="X148">
        <v>0</v>
      </c>
      <c r="Y148" t="s">
        <v>273</v>
      </c>
    </row>
    <row r="149" spans="1:25" ht="12">
      <c r="A149" t="s">
        <v>574</v>
      </c>
      <c r="B149" t="s">
        <v>575</v>
      </c>
      <c r="D149">
        <v>16500</v>
      </c>
      <c r="E149" t="s">
        <v>324</v>
      </c>
      <c r="F149">
        <v>2014</v>
      </c>
      <c r="G149" s="213">
        <v>1.059</v>
      </c>
      <c r="H149" t="s">
        <v>276</v>
      </c>
      <c r="K149" s="203">
        <v>1.039</v>
      </c>
      <c r="L149" s="214">
        <v>8</v>
      </c>
      <c r="M149">
        <v>185</v>
      </c>
      <c r="N149" s="215">
        <v>10.6</v>
      </c>
      <c r="O149" s="216">
        <v>3.25</v>
      </c>
      <c r="P149" s="216">
        <v>2.18</v>
      </c>
      <c r="Q149" t="s">
        <v>272</v>
      </c>
      <c r="R149">
        <v>2005</v>
      </c>
      <c r="S149">
        <v>2006</v>
      </c>
      <c r="T149">
        <v>148</v>
      </c>
      <c r="U149">
        <v>23</v>
      </c>
      <c r="V149">
        <v>33</v>
      </c>
      <c r="W149">
        <v>123</v>
      </c>
      <c r="X149" t="s">
        <v>277</v>
      </c>
      <c r="Y149" t="s">
        <v>273</v>
      </c>
    </row>
    <row r="150" spans="1:25" ht="12">
      <c r="A150" t="s">
        <v>576</v>
      </c>
      <c r="B150" t="s">
        <v>577</v>
      </c>
      <c r="D150">
        <v>38809</v>
      </c>
      <c r="E150" t="s">
        <v>275</v>
      </c>
      <c r="F150">
        <v>2014</v>
      </c>
      <c r="G150" s="213">
        <v>0.978</v>
      </c>
      <c r="K150" s="203">
        <v>0.975</v>
      </c>
      <c r="L150" s="214">
        <v>10</v>
      </c>
      <c r="M150">
        <v>206</v>
      </c>
      <c r="N150" s="215">
        <v>12.3</v>
      </c>
      <c r="O150" s="216">
        <v>3.97</v>
      </c>
      <c r="P150" s="216">
        <v>2.13</v>
      </c>
      <c r="Q150" t="s">
        <v>314</v>
      </c>
      <c r="R150">
        <v>1993</v>
      </c>
      <c r="S150">
        <v>1993</v>
      </c>
      <c r="T150">
        <v>148</v>
      </c>
      <c r="U150">
        <v>42</v>
      </c>
      <c r="V150">
        <v>0</v>
      </c>
      <c r="W150">
        <v>0</v>
      </c>
      <c r="X150">
        <v>0</v>
      </c>
      <c r="Y150" t="s">
        <v>273</v>
      </c>
    </row>
    <row r="151" spans="1:25" ht="12">
      <c r="A151" t="s">
        <v>578</v>
      </c>
      <c r="B151" t="s">
        <v>579</v>
      </c>
      <c r="D151">
        <v>16099</v>
      </c>
      <c r="E151" t="s">
        <v>279</v>
      </c>
      <c r="F151">
        <v>2014</v>
      </c>
      <c r="G151" s="213">
        <v>1.171</v>
      </c>
      <c r="H151" t="s">
        <v>276</v>
      </c>
      <c r="K151" s="203">
        <v>1.148</v>
      </c>
      <c r="L151" s="214">
        <v>10</v>
      </c>
      <c r="M151">
        <v>96</v>
      </c>
      <c r="N151" s="215">
        <v>11.96</v>
      </c>
      <c r="O151" s="216">
        <v>2.98</v>
      </c>
      <c r="P151" s="216">
        <v>2.44</v>
      </c>
      <c r="Q151" t="s">
        <v>272</v>
      </c>
      <c r="R151">
        <v>2006</v>
      </c>
      <c r="S151">
        <v>2006</v>
      </c>
      <c r="T151">
        <v>148</v>
      </c>
      <c r="U151">
        <v>23</v>
      </c>
      <c r="V151">
        <v>0</v>
      </c>
      <c r="W151">
        <v>0</v>
      </c>
      <c r="X151">
        <v>0</v>
      </c>
      <c r="Y151" t="s">
        <v>273</v>
      </c>
    </row>
    <row r="152" spans="1:25" ht="12">
      <c r="A152" t="s">
        <v>580</v>
      </c>
      <c r="B152" t="s">
        <v>581</v>
      </c>
      <c r="D152">
        <v>16031</v>
      </c>
      <c r="E152" t="s">
        <v>288</v>
      </c>
      <c r="F152">
        <v>2014</v>
      </c>
      <c r="G152" s="213">
        <v>1.054</v>
      </c>
      <c r="H152" t="s">
        <v>276</v>
      </c>
      <c r="K152" s="203">
        <v>1.03</v>
      </c>
      <c r="L152" s="214">
        <v>8</v>
      </c>
      <c r="M152">
        <v>158</v>
      </c>
      <c r="N152" s="215">
        <v>10.97</v>
      </c>
      <c r="O152" s="216">
        <v>3.4</v>
      </c>
      <c r="P152" s="216">
        <v>2.35</v>
      </c>
      <c r="Q152" t="s">
        <v>272</v>
      </c>
      <c r="R152">
        <v>1995</v>
      </c>
      <c r="S152">
        <v>2006</v>
      </c>
      <c r="T152">
        <v>148</v>
      </c>
      <c r="U152">
        <v>26</v>
      </c>
      <c r="V152">
        <v>0</v>
      </c>
      <c r="W152">
        <v>0</v>
      </c>
      <c r="X152">
        <v>0</v>
      </c>
      <c r="Y152" t="s">
        <v>273</v>
      </c>
    </row>
    <row r="153" spans="1:25" ht="12">
      <c r="A153" t="s">
        <v>582</v>
      </c>
      <c r="B153" t="s">
        <v>583</v>
      </c>
      <c r="D153">
        <v>16376</v>
      </c>
      <c r="E153" t="s">
        <v>275</v>
      </c>
      <c r="F153">
        <v>2014</v>
      </c>
      <c r="G153" s="213">
        <v>1.051</v>
      </c>
      <c r="H153" t="s">
        <v>276</v>
      </c>
      <c r="K153" s="203">
        <v>1.036</v>
      </c>
      <c r="L153" s="214">
        <v>8</v>
      </c>
      <c r="M153">
        <v>186</v>
      </c>
      <c r="N153" s="215">
        <v>10.61</v>
      </c>
      <c r="O153" s="216">
        <v>3.27</v>
      </c>
      <c r="P153" s="216">
        <v>2.15</v>
      </c>
      <c r="Q153" t="s">
        <v>272</v>
      </c>
      <c r="R153">
        <v>2005</v>
      </c>
      <c r="S153">
        <v>2014</v>
      </c>
      <c r="T153">
        <v>148</v>
      </c>
      <c r="U153">
        <v>23</v>
      </c>
      <c r="V153">
        <v>33</v>
      </c>
      <c r="W153">
        <v>123</v>
      </c>
      <c r="X153" t="s">
        <v>277</v>
      </c>
      <c r="Y153" t="s">
        <v>273</v>
      </c>
    </row>
    <row r="154" spans="1:25" ht="12">
      <c r="A154" t="s">
        <v>584</v>
      </c>
      <c r="B154" t="s">
        <v>585</v>
      </c>
      <c r="D154">
        <v>17340</v>
      </c>
      <c r="E154" t="s">
        <v>304</v>
      </c>
      <c r="F154">
        <v>2014</v>
      </c>
      <c r="G154" s="213">
        <v>1.118</v>
      </c>
      <c r="H154" t="s">
        <v>276</v>
      </c>
      <c r="K154" s="203">
        <v>1.099</v>
      </c>
      <c r="L154" s="214">
        <v>10</v>
      </c>
      <c r="M154">
        <v>173</v>
      </c>
      <c r="N154" s="215">
        <v>12.33</v>
      </c>
      <c r="O154" s="216">
        <v>3.64</v>
      </c>
      <c r="P154" s="216">
        <v>2.49</v>
      </c>
      <c r="Q154" t="s">
        <v>272</v>
      </c>
      <c r="R154">
        <v>2007</v>
      </c>
      <c r="S154">
        <v>2007</v>
      </c>
      <c r="T154">
        <v>148</v>
      </c>
      <c r="U154">
        <v>30</v>
      </c>
      <c r="V154">
        <v>43</v>
      </c>
      <c r="W154">
        <v>127</v>
      </c>
      <c r="X154" t="s">
        <v>277</v>
      </c>
      <c r="Y154" t="s">
        <v>273</v>
      </c>
    </row>
    <row r="155" spans="1:25" ht="12">
      <c r="A155" t="s">
        <v>586</v>
      </c>
      <c r="B155" t="s">
        <v>587</v>
      </c>
      <c r="D155">
        <v>36960</v>
      </c>
      <c r="E155" t="s">
        <v>357</v>
      </c>
      <c r="F155">
        <v>2014</v>
      </c>
      <c r="G155" s="213">
        <v>0.928</v>
      </c>
      <c r="K155" s="203">
        <v>0.918</v>
      </c>
      <c r="L155" s="214">
        <v>7</v>
      </c>
      <c r="M155">
        <v>229</v>
      </c>
      <c r="N155" s="215">
        <v>8.97</v>
      </c>
      <c r="O155" s="216">
        <v>3.2</v>
      </c>
      <c r="P155" s="216">
        <v>1.77</v>
      </c>
      <c r="Q155" t="s">
        <v>314</v>
      </c>
      <c r="R155">
        <v>1989</v>
      </c>
      <c r="S155">
        <v>1989</v>
      </c>
      <c r="T155">
        <v>148</v>
      </c>
      <c r="U155">
        <v>24</v>
      </c>
      <c r="V155">
        <v>0</v>
      </c>
      <c r="W155">
        <v>0</v>
      </c>
      <c r="X155">
        <v>0</v>
      </c>
      <c r="Y155" t="s">
        <v>273</v>
      </c>
    </row>
    <row r="156" spans="1:25" ht="12">
      <c r="A156" t="s">
        <v>588</v>
      </c>
      <c r="B156" t="s">
        <v>589</v>
      </c>
      <c r="D156">
        <v>16740</v>
      </c>
      <c r="E156" t="s">
        <v>296</v>
      </c>
      <c r="F156">
        <v>2014</v>
      </c>
      <c r="G156" s="213">
        <v>1.051</v>
      </c>
      <c r="H156" t="s">
        <v>276</v>
      </c>
      <c r="K156" s="203">
        <v>1.036</v>
      </c>
      <c r="L156" s="214">
        <v>8</v>
      </c>
      <c r="M156">
        <v>186</v>
      </c>
      <c r="N156" s="215">
        <v>10.61</v>
      </c>
      <c r="O156" s="216">
        <v>3.27</v>
      </c>
      <c r="P156" s="216">
        <v>2.15</v>
      </c>
      <c r="Q156" t="s">
        <v>272</v>
      </c>
      <c r="R156">
        <v>2005</v>
      </c>
      <c r="S156">
        <v>2014</v>
      </c>
      <c r="T156">
        <v>148</v>
      </c>
      <c r="U156">
        <v>23</v>
      </c>
      <c r="V156">
        <v>33</v>
      </c>
      <c r="W156">
        <v>123</v>
      </c>
      <c r="X156" t="s">
        <v>277</v>
      </c>
      <c r="Y156" t="s">
        <v>273</v>
      </c>
    </row>
    <row r="157" spans="1:25" ht="12">
      <c r="A157" t="s">
        <v>590</v>
      </c>
      <c r="B157" t="s">
        <v>591</v>
      </c>
      <c r="D157">
        <v>16200</v>
      </c>
      <c r="E157" t="s">
        <v>304</v>
      </c>
      <c r="F157">
        <v>2014</v>
      </c>
      <c r="G157" s="213">
        <v>1.053</v>
      </c>
      <c r="H157" t="s">
        <v>276</v>
      </c>
      <c r="K157" s="203">
        <v>1.034</v>
      </c>
      <c r="L157" s="214">
        <v>8</v>
      </c>
      <c r="M157">
        <v>192</v>
      </c>
      <c r="N157" s="215">
        <v>10.59</v>
      </c>
      <c r="O157" s="216">
        <v>3.25</v>
      </c>
      <c r="P157" s="216">
        <v>2.14</v>
      </c>
      <c r="Q157" t="s">
        <v>272</v>
      </c>
      <c r="R157">
        <v>2005</v>
      </c>
      <c r="S157">
        <v>2007</v>
      </c>
      <c r="T157">
        <v>148</v>
      </c>
      <c r="U157">
        <v>23</v>
      </c>
      <c r="V157">
        <v>33</v>
      </c>
      <c r="W157">
        <v>123</v>
      </c>
      <c r="X157" t="s">
        <v>277</v>
      </c>
      <c r="Y157" t="s">
        <v>273</v>
      </c>
    </row>
    <row r="158" spans="1:25" ht="12">
      <c r="A158" t="s">
        <v>592</v>
      </c>
      <c r="B158" t="s">
        <v>593</v>
      </c>
      <c r="D158">
        <v>17755</v>
      </c>
      <c r="E158" t="s">
        <v>291</v>
      </c>
      <c r="F158">
        <v>2014</v>
      </c>
      <c r="G158" s="213">
        <v>1.051</v>
      </c>
      <c r="K158" s="203">
        <v>1.035</v>
      </c>
      <c r="L158" s="214">
        <v>8</v>
      </c>
      <c r="M158">
        <v>186</v>
      </c>
      <c r="N158" s="215">
        <v>10.61</v>
      </c>
      <c r="O158" s="216">
        <v>3.27</v>
      </c>
      <c r="P158" s="216">
        <v>2.15</v>
      </c>
      <c r="Q158" t="s">
        <v>272</v>
      </c>
      <c r="R158">
        <v>2005</v>
      </c>
      <c r="S158">
        <v>2007</v>
      </c>
      <c r="T158">
        <v>148</v>
      </c>
      <c r="U158">
        <v>23</v>
      </c>
      <c r="V158">
        <v>33</v>
      </c>
      <c r="W158">
        <v>123</v>
      </c>
      <c r="X158" t="s">
        <v>277</v>
      </c>
      <c r="Y158" t="s">
        <v>273</v>
      </c>
    </row>
    <row r="159" spans="1:25" ht="12">
      <c r="A159" t="s">
        <v>882</v>
      </c>
      <c r="B159" t="s">
        <v>883</v>
      </c>
      <c r="D159">
        <v>37335</v>
      </c>
      <c r="E159" t="s">
        <v>876</v>
      </c>
      <c r="F159">
        <v>2014</v>
      </c>
      <c r="G159" s="213">
        <v>1.024</v>
      </c>
      <c r="K159" s="203">
        <v>1.005</v>
      </c>
      <c r="L159" s="214">
        <v>8</v>
      </c>
      <c r="M159">
        <v>194</v>
      </c>
      <c r="N159" s="215">
        <v>10.74</v>
      </c>
      <c r="O159" s="216">
        <v>3.51</v>
      </c>
      <c r="P159" s="216">
        <v>2.1</v>
      </c>
      <c r="Q159" t="s">
        <v>272</v>
      </c>
      <c r="R159">
        <v>2001</v>
      </c>
      <c r="S159">
        <v>2007</v>
      </c>
      <c r="T159">
        <v>148</v>
      </c>
      <c r="U159">
        <v>27</v>
      </c>
      <c r="V159">
        <v>33</v>
      </c>
      <c r="W159">
        <v>121</v>
      </c>
      <c r="X159" t="s">
        <v>277</v>
      </c>
      <c r="Y159" t="s">
        <v>273</v>
      </c>
    </row>
    <row r="160" spans="1:25" ht="12">
      <c r="A160" t="s">
        <v>594</v>
      </c>
      <c r="B160" t="s">
        <v>595</v>
      </c>
      <c r="D160">
        <v>36962</v>
      </c>
      <c r="E160" t="s">
        <v>275</v>
      </c>
      <c r="F160">
        <v>2014</v>
      </c>
      <c r="G160" s="213">
        <v>0.837</v>
      </c>
      <c r="K160" s="203">
        <v>0.824</v>
      </c>
      <c r="L160" s="214">
        <v>7</v>
      </c>
      <c r="M160">
        <v>355</v>
      </c>
      <c r="N160" s="215">
        <v>9.1</v>
      </c>
      <c r="O160" s="216">
        <v>3.05</v>
      </c>
      <c r="P160" s="216">
        <v>1.63</v>
      </c>
      <c r="Q160" t="s">
        <v>314</v>
      </c>
      <c r="R160">
        <v>1975</v>
      </c>
      <c r="S160">
        <v>1979</v>
      </c>
      <c r="T160">
        <v>148</v>
      </c>
      <c r="U160">
        <v>31</v>
      </c>
      <c r="V160">
        <v>0</v>
      </c>
      <c r="W160">
        <v>0</v>
      </c>
      <c r="X160">
        <v>0</v>
      </c>
      <c r="Y160" t="s">
        <v>273</v>
      </c>
    </row>
    <row r="161" spans="1:25" ht="12">
      <c r="A161" t="s">
        <v>596</v>
      </c>
      <c r="B161" t="s">
        <v>597</v>
      </c>
      <c r="D161">
        <v>17325</v>
      </c>
      <c r="E161" t="s">
        <v>296</v>
      </c>
      <c r="F161">
        <v>2014</v>
      </c>
      <c r="G161" s="213">
        <v>1.182</v>
      </c>
      <c r="K161" s="203">
        <v>1.149</v>
      </c>
      <c r="L161" s="214">
        <v>11</v>
      </c>
      <c r="M161">
        <v>145</v>
      </c>
      <c r="N161" s="215">
        <v>12.98</v>
      </c>
      <c r="O161" s="216">
        <v>3.94</v>
      </c>
      <c r="P161" s="216">
        <v>2.7</v>
      </c>
      <c r="Q161" t="s">
        <v>272</v>
      </c>
      <c r="R161">
        <v>2006</v>
      </c>
      <c r="S161">
        <v>2007</v>
      </c>
      <c r="T161">
        <v>148</v>
      </c>
      <c r="U161">
        <v>31</v>
      </c>
      <c r="V161">
        <v>46</v>
      </c>
      <c r="W161">
        <v>142</v>
      </c>
      <c r="X161" t="s">
        <v>277</v>
      </c>
      <c r="Y161" t="s">
        <v>273</v>
      </c>
    </row>
    <row r="162" spans="1:25" ht="12">
      <c r="A162" t="s">
        <v>598</v>
      </c>
      <c r="B162" t="s">
        <v>599</v>
      </c>
      <c r="D162">
        <v>17846</v>
      </c>
      <c r="E162" t="s">
        <v>275</v>
      </c>
      <c r="F162">
        <v>2014</v>
      </c>
      <c r="G162" s="213">
        <v>1.051</v>
      </c>
      <c r="H162" t="s">
        <v>276</v>
      </c>
      <c r="K162" s="203">
        <v>1.036</v>
      </c>
      <c r="L162" s="214">
        <v>8</v>
      </c>
      <c r="M162">
        <v>186</v>
      </c>
      <c r="N162" s="215">
        <v>10.61</v>
      </c>
      <c r="O162" s="216">
        <v>3.27</v>
      </c>
      <c r="P162" s="216">
        <v>2.15</v>
      </c>
      <c r="Q162" t="s">
        <v>272</v>
      </c>
      <c r="R162">
        <v>2005</v>
      </c>
      <c r="S162">
        <v>2014</v>
      </c>
      <c r="T162">
        <v>148</v>
      </c>
      <c r="U162">
        <v>23</v>
      </c>
      <c r="V162">
        <v>33</v>
      </c>
      <c r="W162">
        <v>123</v>
      </c>
      <c r="X162" t="s">
        <v>277</v>
      </c>
      <c r="Y162" t="s">
        <v>273</v>
      </c>
    </row>
    <row r="163" spans="1:25" ht="12">
      <c r="A163" t="s">
        <v>600</v>
      </c>
      <c r="B163" t="s">
        <v>601</v>
      </c>
      <c r="D163">
        <v>16689</v>
      </c>
      <c r="E163" t="s">
        <v>347</v>
      </c>
      <c r="F163">
        <v>2014</v>
      </c>
      <c r="G163" s="213">
        <v>1.051</v>
      </c>
      <c r="H163" t="s">
        <v>276</v>
      </c>
      <c r="K163" s="203">
        <v>1.036</v>
      </c>
      <c r="L163" s="214">
        <v>8</v>
      </c>
      <c r="M163">
        <v>186</v>
      </c>
      <c r="N163" s="215">
        <v>10.61</v>
      </c>
      <c r="O163" s="216">
        <v>3.27</v>
      </c>
      <c r="P163" s="216">
        <v>2.15</v>
      </c>
      <c r="Q163" t="s">
        <v>272</v>
      </c>
      <c r="R163">
        <v>2005</v>
      </c>
      <c r="S163">
        <v>2014</v>
      </c>
      <c r="T163">
        <v>148</v>
      </c>
      <c r="U163">
        <v>23</v>
      </c>
      <c r="V163">
        <v>33</v>
      </c>
      <c r="W163">
        <v>123</v>
      </c>
      <c r="X163" t="s">
        <v>277</v>
      </c>
      <c r="Y163" t="s">
        <v>273</v>
      </c>
    </row>
    <row r="164" spans="1:25" ht="12">
      <c r="A164" t="s">
        <v>602</v>
      </c>
      <c r="B164" t="s">
        <v>603</v>
      </c>
      <c r="D164">
        <v>16711</v>
      </c>
      <c r="E164" t="s">
        <v>304</v>
      </c>
      <c r="F164">
        <v>2014</v>
      </c>
      <c r="G164" s="213">
        <v>1.051</v>
      </c>
      <c r="H164" t="s">
        <v>276</v>
      </c>
      <c r="K164" s="203">
        <v>1.036</v>
      </c>
      <c r="L164" s="214">
        <v>8</v>
      </c>
      <c r="M164">
        <v>186</v>
      </c>
      <c r="N164" s="215">
        <v>10.61</v>
      </c>
      <c r="O164" s="216">
        <v>3.27</v>
      </c>
      <c r="P164" s="216">
        <v>2.15</v>
      </c>
      <c r="Q164" t="s">
        <v>272</v>
      </c>
      <c r="R164">
        <v>2005</v>
      </c>
      <c r="S164">
        <v>2014</v>
      </c>
      <c r="T164">
        <v>148</v>
      </c>
      <c r="U164">
        <v>23</v>
      </c>
      <c r="V164">
        <v>33</v>
      </c>
      <c r="W164">
        <v>123</v>
      </c>
      <c r="X164" t="s">
        <v>277</v>
      </c>
      <c r="Y164" t="s">
        <v>273</v>
      </c>
    </row>
    <row r="165" spans="1:25" ht="12">
      <c r="A165" t="s">
        <v>604</v>
      </c>
      <c r="B165" t="s">
        <v>605</v>
      </c>
      <c r="D165">
        <v>41495</v>
      </c>
      <c r="E165" t="s">
        <v>291</v>
      </c>
      <c r="F165">
        <v>2014</v>
      </c>
      <c r="G165" s="213">
        <v>1.027</v>
      </c>
      <c r="K165" s="203">
        <v>1.002</v>
      </c>
      <c r="L165" s="214">
        <v>7</v>
      </c>
      <c r="M165">
        <v>193</v>
      </c>
      <c r="N165" s="215">
        <v>9.99</v>
      </c>
      <c r="O165" s="216">
        <v>3.21</v>
      </c>
      <c r="P165" s="216">
        <v>1.9</v>
      </c>
      <c r="Q165" t="s">
        <v>272</v>
      </c>
      <c r="R165">
        <v>2012</v>
      </c>
      <c r="S165">
        <v>2013</v>
      </c>
      <c r="T165">
        <v>148</v>
      </c>
      <c r="U165">
        <v>23</v>
      </c>
      <c r="V165">
        <v>0</v>
      </c>
      <c r="W165">
        <v>0</v>
      </c>
      <c r="X165">
        <v>0</v>
      </c>
      <c r="Y165" t="s">
        <v>273</v>
      </c>
    </row>
    <row r="166" spans="1:25" ht="12">
      <c r="A166" t="s">
        <v>606</v>
      </c>
      <c r="B166" t="s">
        <v>607</v>
      </c>
      <c r="D166">
        <v>15663</v>
      </c>
      <c r="E166" t="s">
        <v>275</v>
      </c>
      <c r="F166">
        <v>2014</v>
      </c>
      <c r="G166" s="213">
        <v>1.034</v>
      </c>
      <c r="K166" s="203">
        <v>1.015</v>
      </c>
      <c r="L166" s="214">
        <v>8</v>
      </c>
      <c r="M166">
        <v>210</v>
      </c>
      <c r="N166" s="215">
        <v>10.66</v>
      </c>
      <c r="O166" s="216">
        <v>3.49</v>
      </c>
      <c r="P166" s="216">
        <v>2.21</v>
      </c>
      <c r="Q166" t="s">
        <v>272</v>
      </c>
      <c r="R166">
        <v>2001</v>
      </c>
      <c r="S166">
        <v>2003</v>
      </c>
      <c r="T166">
        <v>148</v>
      </c>
      <c r="U166">
        <v>26</v>
      </c>
      <c r="V166">
        <v>34</v>
      </c>
      <c r="W166">
        <v>126</v>
      </c>
      <c r="X166" t="s">
        <v>277</v>
      </c>
      <c r="Y166" t="s">
        <v>273</v>
      </c>
    </row>
    <row r="167" spans="1:25" ht="12">
      <c r="A167" t="s">
        <v>608</v>
      </c>
      <c r="B167" t="s">
        <v>609</v>
      </c>
      <c r="D167">
        <v>17937</v>
      </c>
      <c r="E167" t="s">
        <v>291</v>
      </c>
      <c r="F167">
        <v>2014</v>
      </c>
      <c r="G167" s="213">
        <v>1.038</v>
      </c>
      <c r="H167" t="s">
        <v>276</v>
      </c>
      <c r="K167" s="203">
        <v>1.022</v>
      </c>
      <c r="L167" s="214">
        <v>7</v>
      </c>
      <c r="M167">
        <v>188</v>
      </c>
      <c r="N167" s="215">
        <v>9.49</v>
      </c>
      <c r="O167" s="216">
        <v>3.02</v>
      </c>
      <c r="P167" s="216">
        <v>1.98</v>
      </c>
      <c r="Q167" t="s">
        <v>272</v>
      </c>
      <c r="R167">
        <v>2007</v>
      </c>
      <c r="S167">
        <v>2008</v>
      </c>
      <c r="T167">
        <v>148</v>
      </c>
      <c r="U167">
        <v>19</v>
      </c>
      <c r="V167">
        <v>0</v>
      </c>
      <c r="W167">
        <v>0</v>
      </c>
      <c r="X167">
        <v>0</v>
      </c>
      <c r="Y167" t="s">
        <v>273</v>
      </c>
    </row>
    <row r="168" spans="1:25" ht="12">
      <c r="A168" t="s">
        <v>610</v>
      </c>
      <c r="B168" t="s">
        <v>611</v>
      </c>
      <c r="D168">
        <v>17698</v>
      </c>
      <c r="E168" t="s">
        <v>319</v>
      </c>
      <c r="F168">
        <v>2014</v>
      </c>
      <c r="G168" s="213">
        <v>1.048</v>
      </c>
      <c r="H168" t="s">
        <v>276</v>
      </c>
      <c r="K168" s="203">
        <v>1.024</v>
      </c>
      <c r="L168" s="214">
        <v>8</v>
      </c>
      <c r="M168">
        <v>162</v>
      </c>
      <c r="N168" s="215">
        <v>10.95</v>
      </c>
      <c r="O168" s="216">
        <v>3.39</v>
      </c>
      <c r="P168" s="216">
        <v>2.34</v>
      </c>
      <c r="Q168" t="s">
        <v>272</v>
      </c>
      <c r="R168">
        <v>1995</v>
      </c>
      <c r="S168">
        <v>2008</v>
      </c>
      <c r="T168">
        <v>148</v>
      </c>
      <c r="U168">
        <v>28</v>
      </c>
      <c r="V168">
        <v>0</v>
      </c>
      <c r="W168">
        <v>0</v>
      </c>
      <c r="X168">
        <v>0</v>
      </c>
      <c r="Y168" t="s">
        <v>273</v>
      </c>
    </row>
    <row r="169" spans="1:25" ht="12">
      <c r="A169" t="s">
        <v>612</v>
      </c>
      <c r="B169" t="s">
        <v>613</v>
      </c>
      <c r="D169">
        <v>18354</v>
      </c>
      <c r="E169" t="s">
        <v>304</v>
      </c>
      <c r="F169">
        <v>2014</v>
      </c>
      <c r="G169" s="213">
        <v>0.968</v>
      </c>
      <c r="K169" s="203">
        <v>0.951</v>
      </c>
      <c r="L169" s="214">
        <v>7</v>
      </c>
      <c r="M169">
        <v>251</v>
      </c>
      <c r="N169" s="215">
        <v>9.49</v>
      </c>
      <c r="O169" s="216">
        <v>3.23</v>
      </c>
      <c r="P169" s="216">
        <v>1.84</v>
      </c>
      <c r="Q169" t="s">
        <v>272</v>
      </c>
      <c r="R169">
        <v>1990</v>
      </c>
      <c r="S169">
        <v>1991</v>
      </c>
      <c r="T169">
        <v>148</v>
      </c>
      <c r="U169">
        <v>21</v>
      </c>
      <c r="V169">
        <v>0</v>
      </c>
      <c r="W169">
        <v>0</v>
      </c>
      <c r="X169">
        <v>0</v>
      </c>
      <c r="Y169" t="s">
        <v>273</v>
      </c>
    </row>
    <row r="170" spans="1:25" ht="12">
      <c r="A170" t="s">
        <v>614</v>
      </c>
      <c r="B170" t="s">
        <v>615</v>
      </c>
      <c r="D170">
        <v>18272</v>
      </c>
      <c r="E170" t="s">
        <v>275</v>
      </c>
      <c r="F170">
        <v>2014</v>
      </c>
      <c r="G170" s="213">
        <v>1.038</v>
      </c>
      <c r="K170" s="203">
        <v>1.025</v>
      </c>
      <c r="L170" s="214">
        <v>9</v>
      </c>
      <c r="M170">
        <v>203</v>
      </c>
      <c r="N170" s="215">
        <v>11.35</v>
      </c>
      <c r="O170" s="216">
        <v>3.48</v>
      </c>
      <c r="P170" s="216">
        <v>1.98</v>
      </c>
      <c r="Q170" t="s">
        <v>337</v>
      </c>
      <c r="R170">
        <v>2004</v>
      </c>
      <c r="S170">
        <v>2008</v>
      </c>
      <c r="T170">
        <v>148</v>
      </c>
      <c r="U170">
        <v>31</v>
      </c>
      <c r="V170">
        <v>34</v>
      </c>
      <c r="W170">
        <v>120</v>
      </c>
      <c r="X170" t="s">
        <v>277</v>
      </c>
      <c r="Y170" t="s">
        <v>273</v>
      </c>
    </row>
    <row r="171" spans="1:25" ht="12">
      <c r="A171" t="s">
        <v>616</v>
      </c>
      <c r="B171" t="s">
        <v>617</v>
      </c>
      <c r="D171">
        <v>18154</v>
      </c>
      <c r="E171" t="s">
        <v>347</v>
      </c>
      <c r="F171">
        <v>2014</v>
      </c>
      <c r="G171" s="213">
        <v>1.037</v>
      </c>
      <c r="K171" s="203">
        <v>1.022</v>
      </c>
      <c r="L171" s="214">
        <v>7</v>
      </c>
      <c r="M171">
        <v>185</v>
      </c>
      <c r="N171" s="215">
        <v>9.49</v>
      </c>
      <c r="O171" s="216">
        <v>3.03</v>
      </c>
      <c r="P171" s="216">
        <v>1.98</v>
      </c>
      <c r="Q171" t="s">
        <v>272</v>
      </c>
      <c r="R171">
        <v>2007</v>
      </c>
      <c r="S171">
        <v>2008</v>
      </c>
      <c r="T171">
        <v>148</v>
      </c>
      <c r="U171">
        <v>19</v>
      </c>
      <c r="V171">
        <v>0</v>
      </c>
      <c r="W171">
        <v>0</v>
      </c>
      <c r="X171">
        <v>0</v>
      </c>
      <c r="Y171" t="s">
        <v>273</v>
      </c>
    </row>
    <row r="172" spans="1:25" ht="12">
      <c r="A172" t="s">
        <v>618</v>
      </c>
      <c r="B172" t="s">
        <v>619</v>
      </c>
      <c r="D172">
        <v>40391</v>
      </c>
      <c r="E172" t="s">
        <v>357</v>
      </c>
      <c r="F172">
        <v>2014</v>
      </c>
      <c r="G172" s="213">
        <v>0.994</v>
      </c>
      <c r="K172" s="203">
        <v>0.984</v>
      </c>
      <c r="L172" s="214">
        <v>9</v>
      </c>
      <c r="M172">
        <v>244</v>
      </c>
      <c r="N172" s="215">
        <v>11.48</v>
      </c>
      <c r="O172" s="216">
        <v>3.74</v>
      </c>
      <c r="P172" s="216">
        <v>2.2</v>
      </c>
      <c r="Q172" t="s">
        <v>272</v>
      </c>
      <c r="R172">
        <v>1991</v>
      </c>
      <c r="S172">
        <v>1994</v>
      </c>
      <c r="T172">
        <v>148</v>
      </c>
      <c r="U172">
        <v>37</v>
      </c>
      <c r="V172">
        <v>0</v>
      </c>
      <c r="W172">
        <v>0</v>
      </c>
      <c r="X172">
        <v>0</v>
      </c>
      <c r="Y172" t="s">
        <v>273</v>
      </c>
    </row>
    <row r="173" spans="1:25" ht="12">
      <c r="A173" t="s">
        <v>620</v>
      </c>
      <c r="B173" t="s">
        <v>621</v>
      </c>
      <c r="D173">
        <v>17966</v>
      </c>
      <c r="E173" t="s">
        <v>271</v>
      </c>
      <c r="F173">
        <v>2014</v>
      </c>
      <c r="G173" s="213">
        <v>1.173</v>
      </c>
      <c r="H173" t="s">
        <v>276</v>
      </c>
      <c r="K173" s="203">
        <v>1.147</v>
      </c>
      <c r="L173" s="214">
        <v>11</v>
      </c>
      <c r="M173">
        <v>143</v>
      </c>
      <c r="N173" s="215">
        <v>12.79</v>
      </c>
      <c r="O173" s="216">
        <v>3.84</v>
      </c>
      <c r="P173" s="216">
        <v>2.6</v>
      </c>
      <c r="Q173" t="s">
        <v>272</v>
      </c>
      <c r="R173">
        <v>2006</v>
      </c>
      <c r="S173">
        <v>2008</v>
      </c>
      <c r="T173">
        <v>148</v>
      </c>
      <c r="U173">
        <v>31</v>
      </c>
      <c r="V173">
        <v>0</v>
      </c>
      <c r="W173">
        <v>0</v>
      </c>
      <c r="X173">
        <v>0</v>
      </c>
      <c r="Y173" t="s">
        <v>273</v>
      </c>
    </row>
    <row r="174" spans="1:25" ht="12">
      <c r="A174" t="s">
        <v>622</v>
      </c>
      <c r="B174" t="s">
        <v>623</v>
      </c>
      <c r="D174">
        <v>41443</v>
      </c>
      <c r="E174" t="s">
        <v>319</v>
      </c>
      <c r="F174">
        <v>2014</v>
      </c>
      <c r="G174" s="213">
        <v>0.935</v>
      </c>
      <c r="K174" s="203">
        <v>0.925</v>
      </c>
      <c r="L174" s="214">
        <v>7</v>
      </c>
      <c r="M174">
        <v>216</v>
      </c>
      <c r="N174" s="215">
        <v>9.03</v>
      </c>
      <c r="O174" s="216">
        <v>3</v>
      </c>
      <c r="P174" s="216">
        <v>1.7</v>
      </c>
      <c r="Q174" t="s">
        <v>272</v>
      </c>
      <c r="R174">
        <v>1994</v>
      </c>
      <c r="S174">
        <v>1994</v>
      </c>
      <c r="T174">
        <v>148</v>
      </c>
      <c r="U174">
        <v>24</v>
      </c>
      <c r="V174">
        <v>0</v>
      </c>
      <c r="W174">
        <v>0</v>
      </c>
      <c r="X174">
        <v>0</v>
      </c>
      <c r="Y174" t="s">
        <v>273</v>
      </c>
    </row>
    <row r="175" spans="1:25" ht="12">
      <c r="A175" t="s">
        <v>624</v>
      </c>
      <c r="B175" t="s">
        <v>625</v>
      </c>
      <c r="D175">
        <v>17847</v>
      </c>
      <c r="E175" t="s">
        <v>357</v>
      </c>
      <c r="F175">
        <v>2014</v>
      </c>
      <c r="G175" s="213">
        <v>1.164</v>
      </c>
      <c r="H175" t="s">
        <v>276</v>
      </c>
      <c r="K175" s="203">
        <v>1.14</v>
      </c>
      <c r="L175" s="214">
        <v>10</v>
      </c>
      <c r="M175">
        <v>127</v>
      </c>
      <c r="N175" s="215">
        <v>12.41</v>
      </c>
      <c r="O175" s="216">
        <v>3.96</v>
      </c>
      <c r="P175" s="216">
        <v>2.65</v>
      </c>
      <c r="Q175" t="s">
        <v>272</v>
      </c>
      <c r="R175">
        <v>1996</v>
      </c>
      <c r="S175">
        <v>1997</v>
      </c>
      <c r="T175">
        <v>148</v>
      </c>
      <c r="U175">
        <v>25</v>
      </c>
      <c r="V175">
        <v>39</v>
      </c>
      <c r="W175">
        <v>131</v>
      </c>
      <c r="X175" t="s">
        <v>277</v>
      </c>
      <c r="Y175" t="s">
        <v>273</v>
      </c>
    </row>
    <row r="176" spans="1:25" ht="12">
      <c r="A176" t="s">
        <v>626</v>
      </c>
      <c r="B176" t="s">
        <v>627</v>
      </c>
      <c r="D176">
        <v>17798</v>
      </c>
      <c r="E176" t="s">
        <v>374</v>
      </c>
      <c r="F176">
        <v>2014</v>
      </c>
      <c r="G176" s="213">
        <v>1.147</v>
      </c>
      <c r="H176" t="s">
        <v>276</v>
      </c>
      <c r="K176" s="203">
        <v>1.121</v>
      </c>
      <c r="L176" s="214">
        <v>7</v>
      </c>
      <c r="M176">
        <v>95</v>
      </c>
      <c r="N176" s="215">
        <v>9.99</v>
      </c>
      <c r="O176" s="216">
        <v>2.97</v>
      </c>
      <c r="P176" s="216">
        <v>2.2</v>
      </c>
      <c r="Q176" t="s">
        <v>272</v>
      </c>
      <c r="R176">
        <v>2008</v>
      </c>
      <c r="S176">
        <v>2008</v>
      </c>
      <c r="T176">
        <v>148</v>
      </c>
      <c r="U176">
        <v>16</v>
      </c>
      <c r="V176">
        <v>0</v>
      </c>
      <c r="W176">
        <v>0</v>
      </c>
      <c r="X176">
        <v>0</v>
      </c>
      <c r="Y176" t="s">
        <v>273</v>
      </c>
    </row>
    <row r="177" spans="1:25" ht="12">
      <c r="A177" t="s">
        <v>628</v>
      </c>
      <c r="B177" t="s">
        <v>629</v>
      </c>
      <c r="D177">
        <v>14922</v>
      </c>
      <c r="E177" t="s">
        <v>309</v>
      </c>
      <c r="F177">
        <v>2014</v>
      </c>
      <c r="G177" s="213">
        <v>0.987</v>
      </c>
      <c r="H177" t="s">
        <v>276</v>
      </c>
      <c r="K177" s="203">
        <v>0.964</v>
      </c>
      <c r="L177" s="214">
        <v>7</v>
      </c>
      <c r="M177">
        <v>175</v>
      </c>
      <c r="N177" s="215">
        <v>9.14</v>
      </c>
      <c r="O177" s="216">
        <v>3.05</v>
      </c>
      <c r="P177" s="216">
        <v>1.9</v>
      </c>
      <c r="Q177" t="s">
        <v>272</v>
      </c>
      <c r="R177">
        <v>1992</v>
      </c>
      <c r="S177">
        <v>2005</v>
      </c>
      <c r="T177">
        <v>148</v>
      </c>
      <c r="U177">
        <v>18</v>
      </c>
      <c r="V177">
        <v>31</v>
      </c>
      <c r="W177">
        <v>129</v>
      </c>
      <c r="X177" t="s">
        <v>379</v>
      </c>
      <c r="Y177" t="s">
        <v>273</v>
      </c>
    </row>
    <row r="178" spans="1:25" ht="12">
      <c r="A178" t="s">
        <v>630</v>
      </c>
      <c r="B178" t="s">
        <v>631</v>
      </c>
      <c r="D178">
        <v>36890</v>
      </c>
      <c r="E178" t="s">
        <v>344</v>
      </c>
      <c r="F178">
        <v>2014</v>
      </c>
      <c r="G178" s="213">
        <v>1.027</v>
      </c>
      <c r="K178" s="203">
        <v>1.014</v>
      </c>
      <c r="L178" s="214">
        <v>7</v>
      </c>
      <c r="M178">
        <v>190</v>
      </c>
      <c r="N178" s="215">
        <v>9.5</v>
      </c>
      <c r="O178" s="216">
        <v>3.03</v>
      </c>
      <c r="P178" s="216">
        <v>2</v>
      </c>
      <c r="Q178" t="s">
        <v>272</v>
      </c>
      <c r="R178">
        <v>2007</v>
      </c>
      <c r="S178">
        <v>2008</v>
      </c>
      <c r="T178">
        <v>148</v>
      </c>
      <c r="U178">
        <v>19</v>
      </c>
      <c r="V178">
        <v>0</v>
      </c>
      <c r="W178">
        <v>0</v>
      </c>
      <c r="X178">
        <v>0</v>
      </c>
      <c r="Y178" t="s">
        <v>273</v>
      </c>
    </row>
    <row r="179" spans="1:25" ht="12">
      <c r="A179" t="s">
        <v>632</v>
      </c>
      <c r="B179" t="s">
        <v>633</v>
      </c>
      <c r="D179">
        <v>18629</v>
      </c>
      <c r="E179" t="s">
        <v>304</v>
      </c>
      <c r="F179">
        <v>2014</v>
      </c>
      <c r="G179" s="213">
        <v>1.038</v>
      </c>
      <c r="K179" s="203">
        <v>1.022</v>
      </c>
      <c r="L179" s="214">
        <v>7</v>
      </c>
      <c r="M179">
        <v>183</v>
      </c>
      <c r="N179" s="215">
        <v>9.5</v>
      </c>
      <c r="O179" s="216">
        <v>3.03</v>
      </c>
      <c r="P179" s="216">
        <v>2</v>
      </c>
      <c r="Q179" t="s">
        <v>272</v>
      </c>
      <c r="R179">
        <v>2007</v>
      </c>
      <c r="S179">
        <v>2008</v>
      </c>
      <c r="T179">
        <v>148</v>
      </c>
      <c r="U179">
        <v>19</v>
      </c>
      <c r="V179">
        <v>0</v>
      </c>
      <c r="W179">
        <v>0</v>
      </c>
      <c r="X179">
        <v>0</v>
      </c>
      <c r="Y179" t="s">
        <v>273</v>
      </c>
    </row>
    <row r="180" spans="1:25" ht="12">
      <c r="A180" t="s">
        <v>634</v>
      </c>
      <c r="B180" t="s">
        <v>635</v>
      </c>
      <c r="D180">
        <v>39760</v>
      </c>
      <c r="E180" t="s">
        <v>309</v>
      </c>
      <c r="F180">
        <v>2014</v>
      </c>
      <c r="G180" s="213">
        <v>1.036</v>
      </c>
      <c r="H180" t="s">
        <v>276</v>
      </c>
      <c r="K180" s="203">
        <v>1.022</v>
      </c>
      <c r="L180" s="214">
        <v>10</v>
      </c>
      <c r="M180">
        <v>198</v>
      </c>
      <c r="N180" s="215">
        <v>11.9</v>
      </c>
      <c r="O180" s="216">
        <v>3.76</v>
      </c>
      <c r="P180" s="216">
        <v>1.92</v>
      </c>
      <c r="Q180" t="s">
        <v>314</v>
      </c>
      <c r="R180">
        <v>1997</v>
      </c>
      <c r="S180">
        <v>1998</v>
      </c>
      <c r="T180">
        <v>148</v>
      </c>
      <c r="U180">
        <v>33</v>
      </c>
      <c r="V180">
        <v>37</v>
      </c>
      <c r="W180">
        <v>126</v>
      </c>
      <c r="X180" t="s">
        <v>277</v>
      </c>
      <c r="Y180" t="s">
        <v>273</v>
      </c>
    </row>
    <row r="181" spans="1:25" ht="12">
      <c r="A181" t="s">
        <v>636</v>
      </c>
      <c r="B181" t="s">
        <v>637</v>
      </c>
      <c r="D181">
        <v>18507</v>
      </c>
      <c r="E181" t="s">
        <v>354</v>
      </c>
      <c r="F181">
        <v>2014</v>
      </c>
      <c r="G181" s="213">
        <v>1.027</v>
      </c>
      <c r="H181" t="s">
        <v>276</v>
      </c>
      <c r="K181" s="203">
        <v>1.013</v>
      </c>
      <c r="L181" s="214">
        <v>7</v>
      </c>
      <c r="M181">
        <v>182</v>
      </c>
      <c r="N181" s="215">
        <v>9.23</v>
      </c>
      <c r="O181" s="216">
        <v>3.09</v>
      </c>
      <c r="P181" s="216">
        <v>1.98</v>
      </c>
      <c r="Q181" t="s">
        <v>272</v>
      </c>
      <c r="R181">
        <v>1996</v>
      </c>
      <c r="S181">
        <v>1996</v>
      </c>
      <c r="T181">
        <v>148</v>
      </c>
      <c r="U181">
        <v>17</v>
      </c>
      <c r="V181">
        <v>0</v>
      </c>
      <c r="W181">
        <v>0</v>
      </c>
      <c r="X181">
        <v>0</v>
      </c>
      <c r="Y181" t="s">
        <v>273</v>
      </c>
    </row>
    <row r="182" spans="1:25" ht="12">
      <c r="A182" t="s">
        <v>638</v>
      </c>
      <c r="B182" t="s">
        <v>639</v>
      </c>
      <c r="D182">
        <v>18503</v>
      </c>
      <c r="E182" t="s">
        <v>296</v>
      </c>
      <c r="F182">
        <v>2014</v>
      </c>
      <c r="G182" s="213">
        <v>1.14</v>
      </c>
      <c r="H182" t="s">
        <v>276</v>
      </c>
      <c r="K182" s="203">
        <v>1.104</v>
      </c>
      <c r="L182" s="214">
        <v>7</v>
      </c>
      <c r="M182">
        <v>113</v>
      </c>
      <c r="N182" s="215">
        <v>9.97</v>
      </c>
      <c r="O182" s="216">
        <v>2.97</v>
      </c>
      <c r="P182" s="216">
        <v>2.19</v>
      </c>
      <c r="Q182" t="s">
        <v>272</v>
      </c>
      <c r="R182">
        <v>2009</v>
      </c>
      <c r="S182">
        <v>2009</v>
      </c>
      <c r="T182">
        <v>148</v>
      </c>
      <c r="U182">
        <v>16</v>
      </c>
      <c r="V182">
        <v>0</v>
      </c>
      <c r="W182">
        <v>0</v>
      </c>
      <c r="X182">
        <v>0</v>
      </c>
      <c r="Y182" t="s">
        <v>273</v>
      </c>
    </row>
    <row r="183" spans="1:25" ht="12">
      <c r="A183" t="s">
        <v>465</v>
      </c>
      <c r="B183" t="s">
        <v>640</v>
      </c>
      <c r="D183">
        <v>18268</v>
      </c>
      <c r="E183" t="s">
        <v>534</v>
      </c>
      <c r="F183">
        <v>2014</v>
      </c>
      <c r="G183" s="213">
        <v>1.162</v>
      </c>
      <c r="H183" t="s">
        <v>276</v>
      </c>
      <c r="K183" s="203">
        <v>1.111</v>
      </c>
      <c r="L183" s="214">
        <v>7</v>
      </c>
      <c r="M183">
        <v>102</v>
      </c>
      <c r="N183" s="215">
        <v>9.68</v>
      </c>
      <c r="O183" s="216">
        <v>2.99</v>
      </c>
      <c r="P183" s="216">
        <v>2.09</v>
      </c>
      <c r="Q183" t="s">
        <v>272</v>
      </c>
      <c r="R183">
        <v>2005</v>
      </c>
      <c r="S183">
        <v>2006</v>
      </c>
      <c r="T183">
        <v>148</v>
      </c>
      <c r="U183">
        <v>12</v>
      </c>
      <c r="V183">
        <v>0</v>
      </c>
      <c r="W183">
        <v>0</v>
      </c>
      <c r="X183">
        <v>0</v>
      </c>
      <c r="Y183" t="s">
        <v>273</v>
      </c>
    </row>
    <row r="184" spans="1:25" ht="12">
      <c r="A184" t="s">
        <v>641</v>
      </c>
      <c r="B184" t="s">
        <v>642</v>
      </c>
      <c r="D184">
        <v>37495</v>
      </c>
      <c r="E184" t="s">
        <v>347</v>
      </c>
      <c r="F184">
        <v>2014</v>
      </c>
      <c r="G184" s="213">
        <v>1.09</v>
      </c>
      <c r="K184" s="203">
        <v>1.076</v>
      </c>
      <c r="L184" s="214">
        <v>10</v>
      </c>
      <c r="M184">
        <v>136</v>
      </c>
      <c r="N184" s="215">
        <v>11.98</v>
      </c>
      <c r="O184" s="216">
        <v>3.75</v>
      </c>
      <c r="P184" s="216">
        <v>2.41</v>
      </c>
      <c r="Q184" t="s">
        <v>314</v>
      </c>
      <c r="R184">
        <v>2003</v>
      </c>
      <c r="S184">
        <v>2005</v>
      </c>
      <c r="T184">
        <v>148</v>
      </c>
      <c r="U184">
        <v>30</v>
      </c>
      <c r="V184">
        <v>0</v>
      </c>
      <c r="W184">
        <v>0</v>
      </c>
      <c r="X184">
        <v>0</v>
      </c>
      <c r="Y184" t="s">
        <v>273</v>
      </c>
    </row>
    <row r="185" spans="1:25" ht="12">
      <c r="A185" t="s">
        <v>643</v>
      </c>
      <c r="B185" t="s">
        <v>644</v>
      </c>
      <c r="D185">
        <v>18255</v>
      </c>
      <c r="E185" t="s">
        <v>863</v>
      </c>
      <c r="F185">
        <v>2014</v>
      </c>
      <c r="G185" s="213">
        <v>0.968</v>
      </c>
      <c r="K185" s="203">
        <v>0.955</v>
      </c>
      <c r="L185" s="214">
        <v>8</v>
      </c>
      <c r="M185">
        <v>227</v>
      </c>
      <c r="N185" s="215">
        <v>10.53</v>
      </c>
      <c r="O185" s="216">
        <v>3.65</v>
      </c>
      <c r="P185" s="216">
        <v>1.9</v>
      </c>
      <c r="Q185" t="s">
        <v>314</v>
      </c>
      <c r="R185">
        <v>2004</v>
      </c>
      <c r="S185">
        <v>2007</v>
      </c>
      <c r="T185">
        <v>148</v>
      </c>
      <c r="U185">
        <v>37</v>
      </c>
      <c r="V185">
        <v>0</v>
      </c>
      <c r="W185">
        <v>0</v>
      </c>
      <c r="X185">
        <v>0</v>
      </c>
      <c r="Y185" t="s">
        <v>273</v>
      </c>
    </row>
    <row r="186" spans="1:25" ht="12">
      <c r="A186" t="s">
        <v>645</v>
      </c>
      <c r="B186" t="s">
        <v>646</v>
      </c>
      <c r="D186">
        <v>40694</v>
      </c>
      <c r="E186" t="s">
        <v>354</v>
      </c>
      <c r="F186">
        <v>2014</v>
      </c>
      <c r="G186" s="213">
        <v>1.09</v>
      </c>
      <c r="H186" t="s">
        <v>276</v>
      </c>
      <c r="K186" s="203">
        <v>1.07</v>
      </c>
      <c r="L186" s="214">
        <v>10</v>
      </c>
      <c r="M186">
        <v>184</v>
      </c>
      <c r="N186" s="215">
        <v>12.24</v>
      </c>
      <c r="O186" s="216">
        <v>3.89</v>
      </c>
      <c r="P186" s="216">
        <v>2.49</v>
      </c>
      <c r="Q186" t="s">
        <v>272</v>
      </c>
      <c r="R186">
        <v>2008</v>
      </c>
      <c r="S186">
        <v>2009</v>
      </c>
      <c r="T186">
        <v>148</v>
      </c>
      <c r="U186">
        <v>34</v>
      </c>
      <c r="V186">
        <v>43</v>
      </c>
      <c r="W186">
        <v>130</v>
      </c>
      <c r="X186" t="s">
        <v>277</v>
      </c>
      <c r="Y186" t="s">
        <v>273</v>
      </c>
    </row>
    <row r="187" spans="1:25" ht="12">
      <c r="A187" t="s">
        <v>884</v>
      </c>
      <c r="B187" t="s">
        <v>885</v>
      </c>
      <c r="D187">
        <v>18683</v>
      </c>
      <c r="E187" t="s">
        <v>876</v>
      </c>
      <c r="F187">
        <v>2014</v>
      </c>
      <c r="G187" s="213">
        <v>0.946</v>
      </c>
      <c r="K187" s="203">
        <v>0.936</v>
      </c>
      <c r="L187" s="214">
        <v>7</v>
      </c>
      <c r="M187">
        <v>245</v>
      </c>
      <c r="N187" s="215">
        <v>9.47</v>
      </c>
      <c r="O187" s="216">
        <v>3.24</v>
      </c>
      <c r="P187" s="216">
        <v>1.84</v>
      </c>
      <c r="Q187" t="s">
        <v>314</v>
      </c>
      <c r="R187">
        <v>1990</v>
      </c>
      <c r="S187">
        <v>1991</v>
      </c>
      <c r="T187">
        <v>148</v>
      </c>
      <c r="U187">
        <v>23</v>
      </c>
      <c r="V187">
        <v>0</v>
      </c>
      <c r="W187">
        <v>0</v>
      </c>
      <c r="X187">
        <v>0</v>
      </c>
      <c r="Y187" t="s">
        <v>273</v>
      </c>
    </row>
    <row r="188" spans="1:25" ht="12">
      <c r="A188" t="s">
        <v>647</v>
      </c>
      <c r="B188" t="s">
        <v>648</v>
      </c>
      <c r="D188">
        <v>15893</v>
      </c>
      <c r="E188" t="s">
        <v>275</v>
      </c>
      <c r="F188">
        <v>2014</v>
      </c>
      <c r="G188" s="213">
        <v>1.052</v>
      </c>
      <c r="K188" s="203">
        <v>1.037</v>
      </c>
      <c r="L188" s="214">
        <v>8</v>
      </c>
      <c r="M188">
        <v>186</v>
      </c>
      <c r="N188" s="215">
        <v>10.61</v>
      </c>
      <c r="O188" s="216">
        <v>3.27</v>
      </c>
      <c r="P188" s="216">
        <v>2.15</v>
      </c>
      <c r="Q188" t="s">
        <v>272</v>
      </c>
      <c r="R188">
        <v>2005</v>
      </c>
      <c r="S188">
        <v>2012</v>
      </c>
      <c r="T188">
        <v>148</v>
      </c>
      <c r="U188">
        <v>23</v>
      </c>
      <c r="V188">
        <v>33</v>
      </c>
      <c r="W188">
        <v>123</v>
      </c>
      <c r="X188" t="s">
        <v>277</v>
      </c>
      <c r="Y188" t="s">
        <v>273</v>
      </c>
    </row>
    <row r="189" spans="1:25" ht="12">
      <c r="A189" t="s">
        <v>649</v>
      </c>
      <c r="B189" t="s">
        <v>650</v>
      </c>
      <c r="D189">
        <v>36664</v>
      </c>
      <c r="E189" t="s">
        <v>863</v>
      </c>
      <c r="F189">
        <v>2014</v>
      </c>
      <c r="G189" s="213">
        <v>1.055</v>
      </c>
      <c r="H189" t="s">
        <v>276</v>
      </c>
      <c r="K189" s="203">
        <v>1.037</v>
      </c>
      <c r="L189" s="214">
        <v>8</v>
      </c>
      <c r="M189">
        <v>183</v>
      </c>
      <c r="N189" s="215">
        <v>10.59</v>
      </c>
      <c r="O189" s="216">
        <v>3.55</v>
      </c>
      <c r="P189" s="216">
        <v>2.16</v>
      </c>
      <c r="Q189" t="s">
        <v>272</v>
      </c>
      <c r="R189">
        <v>2005</v>
      </c>
      <c r="S189">
        <v>2007</v>
      </c>
      <c r="T189">
        <v>148</v>
      </c>
      <c r="U189">
        <v>24</v>
      </c>
      <c r="V189">
        <v>38</v>
      </c>
      <c r="W189">
        <v>130</v>
      </c>
      <c r="X189" t="s">
        <v>277</v>
      </c>
      <c r="Y189" t="s">
        <v>273</v>
      </c>
    </row>
    <row r="190" spans="1:25" ht="12">
      <c r="A190" t="s">
        <v>651</v>
      </c>
      <c r="B190" t="s">
        <v>652</v>
      </c>
      <c r="D190">
        <v>36967</v>
      </c>
      <c r="E190" t="s">
        <v>347</v>
      </c>
      <c r="F190">
        <v>2014</v>
      </c>
      <c r="G190" s="213">
        <v>1.061</v>
      </c>
      <c r="H190" t="s">
        <v>276</v>
      </c>
      <c r="K190" s="203">
        <v>1.046</v>
      </c>
      <c r="L190" s="214">
        <v>8</v>
      </c>
      <c r="M190">
        <v>156</v>
      </c>
      <c r="N190" s="215">
        <v>10.74</v>
      </c>
      <c r="O190" s="216">
        <v>3.61</v>
      </c>
      <c r="P190" s="216">
        <v>2.25</v>
      </c>
      <c r="Q190" t="s">
        <v>272</v>
      </c>
      <c r="R190">
        <v>1998</v>
      </c>
      <c r="S190">
        <v>1998</v>
      </c>
      <c r="T190">
        <v>148</v>
      </c>
      <c r="U190">
        <v>23</v>
      </c>
      <c r="V190">
        <v>0</v>
      </c>
      <c r="W190">
        <v>0</v>
      </c>
      <c r="X190">
        <v>0</v>
      </c>
      <c r="Y190" t="s">
        <v>273</v>
      </c>
    </row>
    <row r="191" spans="1:25" ht="12">
      <c r="A191" t="s">
        <v>653</v>
      </c>
      <c r="B191" t="s">
        <v>654</v>
      </c>
      <c r="D191">
        <v>38527</v>
      </c>
      <c r="E191" t="s">
        <v>288</v>
      </c>
      <c r="F191">
        <v>2014</v>
      </c>
      <c r="G191" s="213">
        <v>0.879</v>
      </c>
      <c r="K191" s="203">
        <v>0.863</v>
      </c>
      <c r="L191" s="214">
        <v>5</v>
      </c>
      <c r="M191">
        <v>294</v>
      </c>
      <c r="N191" s="215">
        <v>6.84</v>
      </c>
      <c r="O191" s="216">
        <v>2.5</v>
      </c>
      <c r="P191" s="216">
        <v>1.42</v>
      </c>
      <c r="Q191" t="s">
        <v>272</v>
      </c>
      <c r="R191">
        <v>1987</v>
      </c>
      <c r="S191">
        <v>1987</v>
      </c>
      <c r="T191">
        <v>148</v>
      </c>
      <c r="U191">
        <v>13</v>
      </c>
      <c r="V191">
        <v>0</v>
      </c>
      <c r="W191">
        <v>0</v>
      </c>
      <c r="X191">
        <v>0</v>
      </c>
      <c r="Y191" t="s">
        <v>273</v>
      </c>
    </row>
    <row r="192" spans="1:25" ht="12">
      <c r="A192" t="s">
        <v>655</v>
      </c>
      <c r="B192" t="s">
        <v>656</v>
      </c>
      <c r="D192">
        <v>37024</v>
      </c>
      <c r="E192" t="s">
        <v>347</v>
      </c>
      <c r="F192">
        <v>2014</v>
      </c>
      <c r="G192" s="213">
        <v>1.035</v>
      </c>
      <c r="H192" t="s">
        <v>276</v>
      </c>
      <c r="K192" s="203">
        <v>1.016</v>
      </c>
      <c r="L192" s="214">
        <v>7</v>
      </c>
      <c r="M192">
        <v>203</v>
      </c>
      <c r="N192" s="215">
        <v>9.49</v>
      </c>
      <c r="O192" s="216">
        <v>3.03</v>
      </c>
      <c r="P192" s="216">
        <v>2</v>
      </c>
      <c r="Q192" t="s">
        <v>272</v>
      </c>
      <c r="R192">
        <v>2007</v>
      </c>
      <c r="S192">
        <v>2008</v>
      </c>
      <c r="T192">
        <v>148</v>
      </c>
      <c r="U192">
        <v>19</v>
      </c>
      <c r="V192">
        <v>0</v>
      </c>
      <c r="W192">
        <v>0</v>
      </c>
      <c r="X192">
        <v>0</v>
      </c>
      <c r="Y192" t="s">
        <v>273</v>
      </c>
    </row>
    <row r="193" spans="1:25" ht="12">
      <c r="A193" t="s">
        <v>657</v>
      </c>
      <c r="B193" t="s">
        <v>658</v>
      </c>
      <c r="D193">
        <v>37566</v>
      </c>
      <c r="E193" t="s">
        <v>330</v>
      </c>
      <c r="F193">
        <v>2014</v>
      </c>
      <c r="G193" s="213">
        <v>1.051</v>
      </c>
      <c r="H193" t="s">
        <v>276</v>
      </c>
      <c r="K193" s="203">
        <v>1.036</v>
      </c>
      <c r="L193" s="214">
        <v>8</v>
      </c>
      <c r="M193">
        <v>186</v>
      </c>
      <c r="N193" s="215">
        <v>10.61</v>
      </c>
      <c r="O193" s="216">
        <v>3.27</v>
      </c>
      <c r="P193" s="216">
        <v>2.15</v>
      </c>
      <c r="Q193" t="s">
        <v>272</v>
      </c>
      <c r="R193">
        <v>2005</v>
      </c>
      <c r="S193">
        <v>2014</v>
      </c>
      <c r="T193">
        <v>148</v>
      </c>
      <c r="U193">
        <v>23</v>
      </c>
      <c r="V193">
        <v>33</v>
      </c>
      <c r="W193">
        <v>123</v>
      </c>
      <c r="X193" t="s">
        <v>277</v>
      </c>
      <c r="Y193" t="s">
        <v>273</v>
      </c>
    </row>
    <row r="194" spans="1:25" ht="12">
      <c r="A194" t="s">
        <v>659</v>
      </c>
      <c r="B194" t="s">
        <v>660</v>
      </c>
      <c r="D194">
        <v>37453</v>
      </c>
      <c r="E194" t="s">
        <v>304</v>
      </c>
      <c r="F194">
        <v>2014</v>
      </c>
      <c r="G194" s="213">
        <v>1.068</v>
      </c>
      <c r="H194" t="s">
        <v>276</v>
      </c>
      <c r="K194" s="203">
        <v>1.043</v>
      </c>
      <c r="L194" s="214">
        <v>8</v>
      </c>
      <c r="M194">
        <v>197</v>
      </c>
      <c r="N194" s="215">
        <v>10.7</v>
      </c>
      <c r="O194" s="216">
        <v>3.48</v>
      </c>
      <c r="P194" s="216">
        <v>2.2</v>
      </c>
      <c r="Q194" t="s">
        <v>272</v>
      </c>
      <c r="R194">
        <v>2009</v>
      </c>
      <c r="S194">
        <v>2010</v>
      </c>
      <c r="T194">
        <v>148</v>
      </c>
      <c r="U194">
        <v>27</v>
      </c>
      <c r="V194">
        <v>0</v>
      </c>
      <c r="W194">
        <v>0</v>
      </c>
      <c r="X194">
        <v>0</v>
      </c>
      <c r="Y194" t="s">
        <v>273</v>
      </c>
    </row>
    <row r="195" spans="1:25" ht="12">
      <c r="A195" t="s">
        <v>661</v>
      </c>
      <c r="B195" t="s">
        <v>662</v>
      </c>
      <c r="D195">
        <v>37528</v>
      </c>
      <c r="E195" t="s">
        <v>275</v>
      </c>
      <c r="F195">
        <v>2014</v>
      </c>
      <c r="G195" s="213">
        <v>1.035</v>
      </c>
      <c r="H195" t="s">
        <v>276</v>
      </c>
      <c r="K195" s="203">
        <v>1.019</v>
      </c>
      <c r="L195" s="214">
        <v>7</v>
      </c>
      <c r="M195">
        <v>195</v>
      </c>
      <c r="N195" s="215">
        <v>9.49</v>
      </c>
      <c r="O195" s="216">
        <v>3.02</v>
      </c>
      <c r="P195" s="216">
        <v>1.96</v>
      </c>
      <c r="Q195" t="s">
        <v>272</v>
      </c>
      <c r="R195">
        <v>2007</v>
      </c>
      <c r="S195">
        <v>2010</v>
      </c>
      <c r="T195">
        <v>148</v>
      </c>
      <c r="U195">
        <v>19</v>
      </c>
      <c r="V195">
        <v>0</v>
      </c>
      <c r="W195">
        <v>0</v>
      </c>
      <c r="X195">
        <v>0</v>
      </c>
      <c r="Y195" t="s">
        <v>273</v>
      </c>
    </row>
    <row r="196" spans="1:25" ht="12">
      <c r="A196" t="s">
        <v>663</v>
      </c>
      <c r="B196" t="s">
        <v>664</v>
      </c>
      <c r="D196">
        <v>38332</v>
      </c>
      <c r="E196" t="s">
        <v>324</v>
      </c>
      <c r="F196">
        <v>2014</v>
      </c>
      <c r="G196" s="213">
        <v>1.081</v>
      </c>
      <c r="K196" s="203">
        <v>1.065</v>
      </c>
      <c r="L196" s="214">
        <v>10</v>
      </c>
      <c r="M196">
        <v>182</v>
      </c>
      <c r="N196" s="215">
        <v>12.24</v>
      </c>
      <c r="O196" s="216">
        <v>3.89</v>
      </c>
      <c r="P196" s="216">
        <v>2.5</v>
      </c>
      <c r="Q196" t="s">
        <v>314</v>
      </c>
      <c r="R196">
        <v>2008</v>
      </c>
      <c r="S196">
        <v>2010</v>
      </c>
      <c r="T196">
        <v>148</v>
      </c>
      <c r="U196">
        <v>34</v>
      </c>
      <c r="V196">
        <v>43</v>
      </c>
      <c r="W196">
        <v>130</v>
      </c>
      <c r="X196" t="s">
        <v>277</v>
      </c>
      <c r="Y196" t="s">
        <v>273</v>
      </c>
    </row>
    <row r="197" spans="1:25" ht="12">
      <c r="A197" t="s">
        <v>665</v>
      </c>
      <c r="B197" t="s">
        <v>666</v>
      </c>
      <c r="D197">
        <v>37750</v>
      </c>
      <c r="E197" t="s">
        <v>271</v>
      </c>
      <c r="F197">
        <v>2014</v>
      </c>
      <c r="G197" s="213">
        <v>1.035</v>
      </c>
      <c r="H197" t="s">
        <v>276</v>
      </c>
      <c r="K197" s="203">
        <v>1.019</v>
      </c>
      <c r="L197" s="214">
        <v>7</v>
      </c>
      <c r="M197">
        <v>197</v>
      </c>
      <c r="N197" s="215">
        <v>9.49</v>
      </c>
      <c r="O197" s="216">
        <v>3.03</v>
      </c>
      <c r="P197" s="216">
        <v>1.96</v>
      </c>
      <c r="Q197" t="s">
        <v>272</v>
      </c>
      <c r="R197">
        <v>2007</v>
      </c>
      <c r="S197">
        <v>2010</v>
      </c>
      <c r="T197">
        <v>148</v>
      </c>
      <c r="U197">
        <v>19</v>
      </c>
      <c r="V197">
        <v>0</v>
      </c>
      <c r="W197">
        <v>0</v>
      </c>
      <c r="X197">
        <v>0</v>
      </c>
      <c r="Y197" t="s">
        <v>273</v>
      </c>
    </row>
    <row r="198" spans="1:25" ht="12">
      <c r="A198" t="s">
        <v>667</v>
      </c>
      <c r="B198" t="s">
        <v>668</v>
      </c>
      <c r="D198">
        <v>38280</v>
      </c>
      <c r="E198" t="s">
        <v>279</v>
      </c>
      <c r="F198">
        <v>2014</v>
      </c>
      <c r="G198" s="213">
        <v>1.128</v>
      </c>
      <c r="H198" t="s">
        <v>276</v>
      </c>
      <c r="K198" s="203">
        <v>1.108</v>
      </c>
      <c r="L198" s="214">
        <v>10</v>
      </c>
      <c r="M198">
        <v>162</v>
      </c>
      <c r="N198" s="215">
        <v>12.34</v>
      </c>
      <c r="O198" s="216">
        <v>3.64</v>
      </c>
      <c r="P198" s="216">
        <v>2.5</v>
      </c>
      <c r="Q198" t="s">
        <v>272</v>
      </c>
      <c r="R198">
        <v>2007</v>
      </c>
      <c r="S198">
        <v>2010</v>
      </c>
      <c r="T198">
        <v>148</v>
      </c>
      <c r="U198">
        <v>30</v>
      </c>
      <c r="V198">
        <v>43</v>
      </c>
      <c r="W198">
        <v>127</v>
      </c>
      <c r="X198" t="s">
        <v>277</v>
      </c>
      <c r="Y198" t="s">
        <v>273</v>
      </c>
    </row>
    <row r="199" spans="1:25" ht="12">
      <c r="A199" t="s">
        <v>669</v>
      </c>
      <c r="B199" t="s">
        <v>670</v>
      </c>
      <c r="D199">
        <v>38530</v>
      </c>
      <c r="E199" t="s">
        <v>347</v>
      </c>
      <c r="F199">
        <v>2014</v>
      </c>
      <c r="G199" s="213">
        <v>1.022</v>
      </c>
      <c r="H199" t="s">
        <v>276</v>
      </c>
      <c r="K199" s="203">
        <v>1.003</v>
      </c>
      <c r="L199" s="214">
        <v>8</v>
      </c>
      <c r="M199">
        <v>201</v>
      </c>
      <c r="N199" s="215">
        <v>10.67</v>
      </c>
      <c r="O199" s="216">
        <v>3.64</v>
      </c>
      <c r="P199" s="216">
        <v>2.2</v>
      </c>
      <c r="Q199" t="s">
        <v>272</v>
      </c>
      <c r="R199">
        <v>2009</v>
      </c>
      <c r="S199">
        <v>2010</v>
      </c>
      <c r="T199">
        <v>148</v>
      </c>
      <c r="U199">
        <v>31</v>
      </c>
      <c r="V199">
        <v>38</v>
      </c>
      <c r="W199">
        <v>137</v>
      </c>
      <c r="X199" t="s">
        <v>277</v>
      </c>
      <c r="Y199" t="s">
        <v>273</v>
      </c>
    </row>
    <row r="200" spans="1:25" ht="12">
      <c r="A200" t="s">
        <v>671</v>
      </c>
      <c r="B200" t="s">
        <v>672</v>
      </c>
      <c r="D200">
        <v>18237</v>
      </c>
      <c r="E200" t="s">
        <v>354</v>
      </c>
      <c r="F200">
        <v>2014</v>
      </c>
      <c r="G200" s="213">
        <v>1.03</v>
      </c>
      <c r="K200" s="203">
        <v>1.017</v>
      </c>
      <c r="L200" s="214">
        <v>7</v>
      </c>
      <c r="M200">
        <v>151</v>
      </c>
      <c r="N200" s="215">
        <v>9.55</v>
      </c>
      <c r="O200" s="216">
        <v>3.21</v>
      </c>
      <c r="P200" s="216">
        <v>1.98</v>
      </c>
      <c r="Q200" t="s">
        <v>272</v>
      </c>
      <c r="R200">
        <v>1993</v>
      </c>
      <c r="S200">
        <v>1994</v>
      </c>
      <c r="T200">
        <v>148</v>
      </c>
      <c r="U200">
        <v>16</v>
      </c>
      <c r="V200">
        <v>0</v>
      </c>
      <c r="W200">
        <v>0</v>
      </c>
      <c r="X200">
        <v>0</v>
      </c>
      <c r="Y200" t="s">
        <v>273</v>
      </c>
    </row>
    <row r="201" spans="1:25" ht="12">
      <c r="A201" t="s">
        <v>673</v>
      </c>
      <c r="B201" t="s">
        <v>674</v>
      </c>
      <c r="D201">
        <v>37379</v>
      </c>
      <c r="E201" t="s">
        <v>275</v>
      </c>
      <c r="F201">
        <v>2014</v>
      </c>
      <c r="G201" s="213">
        <v>1.163</v>
      </c>
      <c r="H201" t="s">
        <v>276</v>
      </c>
      <c r="K201" s="203">
        <v>1.113</v>
      </c>
      <c r="L201" s="214">
        <v>7</v>
      </c>
      <c r="M201">
        <v>100</v>
      </c>
      <c r="N201" s="215">
        <v>9.68</v>
      </c>
      <c r="O201" s="216">
        <v>2.99</v>
      </c>
      <c r="P201" s="216">
        <v>2.09</v>
      </c>
      <c r="Q201" t="s">
        <v>272</v>
      </c>
      <c r="R201">
        <v>2005</v>
      </c>
      <c r="S201">
        <v>2007</v>
      </c>
      <c r="T201">
        <v>148</v>
      </c>
      <c r="U201">
        <v>13</v>
      </c>
      <c r="V201">
        <v>0</v>
      </c>
      <c r="W201">
        <v>0</v>
      </c>
      <c r="X201">
        <v>0</v>
      </c>
      <c r="Y201" t="s">
        <v>273</v>
      </c>
    </row>
    <row r="202" spans="1:25" ht="12">
      <c r="A202" t="s">
        <v>675</v>
      </c>
      <c r="B202" t="s">
        <v>676</v>
      </c>
      <c r="D202">
        <v>38374</v>
      </c>
      <c r="E202" t="s">
        <v>304</v>
      </c>
      <c r="F202">
        <v>2014</v>
      </c>
      <c r="G202" s="213">
        <v>1.025</v>
      </c>
      <c r="H202" t="s">
        <v>276</v>
      </c>
      <c r="K202" s="203">
        <v>1.006</v>
      </c>
      <c r="L202" s="214">
        <v>8</v>
      </c>
      <c r="M202">
        <v>207</v>
      </c>
      <c r="N202" s="215">
        <v>10.67</v>
      </c>
      <c r="O202" s="216">
        <v>3.64</v>
      </c>
      <c r="P202" s="216">
        <v>2.19</v>
      </c>
      <c r="Q202" t="s">
        <v>272</v>
      </c>
      <c r="R202">
        <v>2009</v>
      </c>
      <c r="S202">
        <v>2009</v>
      </c>
      <c r="T202">
        <v>148</v>
      </c>
      <c r="U202">
        <v>30</v>
      </c>
      <c r="V202">
        <v>38</v>
      </c>
      <c r="W202">
        <v>137</v>
      </c>
      <c r="X202" t="s">
        <v>277</v>
      </c>
      <c r="Y202" t="s">
        <v>273</v>
      </c>
    </row>
    <row r="203" spans="1:25" ht="12">
      <c r="A203" t="s">
        <v>677</v>
      </c>
      <c r="B203" t="s">
        <v>678</v>
      </c>
      <c r="D203">
        <v>38375</v>
      </c>
      <c r="E203" t="s">
        <v>291</v>
      </c>
      <c r="F203">
        <v>2014</v>
      </c>
      <c r="G203" s="213">
        <v>1.039</v>
      </c>
      <c r="K203" s="203">
        <v>1.01</v>
      </c>
      <c r="L203" s="214">
        <v>8</v>
      </c>
      <c r="M203">
        <v>150</v>
      </c>
      <c r="N203" s="215">
        <v>10.5</v>
      </c>
      <c r="O203" s="216">
        <v>3.35</v>
      </c>
      <c r="P203" s="216">
        <v>1.98</v>
      </c>
      <c r="Q203" t="s">
        <v>272</v>
      </c>
      <c r="R203">
        <v>1991</v>
      </c>
      <c r="S203">
        <v>1996</v>
      </c>
      <c r="T203">
        <v>148</v>
      </c>
      <c r="U203">
        <v>21</v>
      </c>
      <c r="V203">
        <v>33</v>
      </c>
      <c r="W203">
        <v>120</v>
      </c>
      <c r="X203" t="s">
        <v>277</v>
      </c>
      <c r="Y203" t="s">
        <v>273</v>
      </c>
    </row>
    <row r="204" spans="1:25" ht="12">
      <c r="A204" t="s">
        <v>679</v>
      </c>
      <c r="B204" t="s">
        <v>680</v>
      </c>
      <c r="D204">
        <v>39102</v>
      </c>
      <c r="E204" t="s">
        <v>281</v>
      </c>
      <c r="F204">
        <v>2014</v>
      </c>
      <c r="G204" s="213">
        <v>1.029</v>
      </c>
      <c r="H204" t="s">
        <v>276</v>
      </c>
      <c r="K204" s="203">
        <v>1.009</v>
      </c>
      <c r="L204" s="214">
        <v>8</v>
      </c>
      <c r="M204">
        <v>211</v>
      </c>
      <c r="N204" s="215">
        <v>10.66</v>
      </c>
      <c r="O204" s="216">
        <v>3.64</v>
      </c>
      <c r="P204" s="216">
        <v>2.2</v>
      </c>
      <c r="Q204" t="s">
        <v>272</v>
      </c>
      <c r="R204">
        <v>2009</v>
      </c>
      <c r="S204">
        <v>2011</v>
      </c>
      <c r="T204">
        <v>148</v>
      </c>
      <c r="U204">
        <v>30</v>
      </c>
      <c r="V204">
        <v>38</v>
      </c>
      <c r="W204">
        <v>137</v>
      </c>
      <c r="X204" t="s">
        <v>277</v>
      </c>
      <c r="Y204" t="s">
        <v>273</v>
      </c>
    </row>
    <row r="205" spans="1:25" ht="12">
      <c r="A205" t="s">
        <v>886</v>
      </c>
      <c r="B205" t="s">
        <v>887</v>
      </c>
      <c r="D205">
        <v>41483</v>
      </c>
      <c r="E205" t="s">
        <v>863</v>
      </c>
      <c r="F205">
        <v>2014</v>
      </c>
      <c r="G205" s="213">
        <v>1.044</v>
      </c>
      <c r="H205" t="s">
        <v>276</v>
      </c>
      <c r="K205" s="203">
        <v>1.02</v>
      </c>
      <c r="L205" s="214">
        <v>8</v>
      </c>
      <c r="M205">
        <v>204</v>
      </c>
      <c r="N205" s="215">
        <v>10.15</v>
      </c>
      <c r="O205" s="216">
        <v>3.32</v>
      </c>
      <c r="P205" s="216">
        <v>2.1</v>
      </c>
      <c r="Q205" t="s">
        <v>272</v>
      </c>
      <c r="R205">
        <v>2011</v>
      </c>
      <c r="S205">
        <v>2013</v>
      </c>
      <c r="T205">
        <v>148</v>
      </c>
      <c r="U205">
        <v>26</v>
      </c>
      <c r="V205">
        <v>38</v>
      </c>
      <c r="W205">
        <v>143</v>
      </c>
      <c r="X205" t="s">
        <v>277</v>
      </c>
      <c r="Y205" t="s">
        <v>273</v>
      </c>
    </row>
    <row r="206" spans="1:25" ht="12">
      <c r="A206" t="s">
        <v>681</v>
      </c>
      <c r="B206" t="s">
        <v>682</v>
      </c>
      <c r="D206">
        <v>39901</v>
      </c>
      <c r="E206" t="s">
        <v>309</v>
      </c>
      <c r="F206">
        <v>2014</v>
      </c>
      <c r="G206" s="213">
        <v>0.988</v>
      </c>
      <c r="K206" s="203">
        <v>0.967</v>
      </c>
      <c r="L206" s="214">
        <v>7</v>
      </c>
      <c r="M206">
        <v>210</v>
      </c>
      <c r="N206" s="215">
        <v>9.46</v>
      </c>
      <c r="O206" s="216">
        <v>3.2</v>
      </c>
      <c r="P206" s="216">
        <v>1.92</v>
      </c>
      <c r="Q206" t="s">
        <v>337</v>
      </c>
      <c r="R206">
        <v>2010</v>
      </c>
      <c r="S206">
        <v>2011</v>
      </c>
      <c r="T206">
        <v>148</v>
      </c>
      <c r="U206">
        <v>24</v>
      </c>
      <c r="V206">
        <v>0</v>
      </c>
      <c r="W206">
        <v>0</v>
      </c>
      <c r="X206">
        <v>0</v>
      </c>
      <c r="Y206" t="s">
        <v>273</v>
      </c>
    </row>
    <row r="207" spans="1:25" ht="12">
      <c r="A207" t="s">
        <v>683</v>
      </c>
      <c r="B207" t="s">
        <v>684</v>
      </c>
      <c r="D207">
        <v>39178</v>
      </c>
      <c r="E207" t="s">
        <v>288</v>
      </c>
      <c r="F207">
        <v>2014</v>
      </c>
      <c r="G207" s="213">
        <v>1.025</v>
      </c>
      <c r="H207" t="s">
        <v>276</v>
      </c>
      <c r="K207" s="203">
        <v>1.005</v>
      </c>
      <c r="L207" s="214">
        <v>8</v>
      </c>
      <c r="M207">
        <v>209</v>
      </c>
      <c r="N207" s="215">
        <v>10.67</v>
      </c>
      <c r="O207" s="216">
        <v>3.64</v>
      </c>
      <c r="P207" s="216">
        <v>2.2</v>
      </c>
      <c r="Q207" t="s">
        <v>272</v>
      </c>
      <c r="R207">
        <v>2009</v>
      </c>
      <c r="S207">
        <v>2011</v>
      </c>
      <c r="T207">
        <v>148</v>
      </c>
      <c r="U207">
        <v>31</v>
      </c>
      <c r="V207">
        <v>38</v>
      </c>
      <c r="W207">
        <v>137</v>
      </c>
      <c r="X207" t="s">
        <v>277</v>
      </c>
      <c r="Y207" t="s">
        <v>273</v>
      </c>
    </row>
    <row r="208" spans="1:25" ht="12">
      <c r="A208" t="s">
        <v>685</v>
      </c>
      <c r="B208" t="s">
        <v>686</v>
      </c>
      <c r="D208">
        <v>40417</v>
      </c>
      <c r="E208" t="s">
        <v>319</v>
      </c>
      <c r="F208">
        <v>2014</v>
      </c>
      <c r="G208" s="213">
        <v>1.017</v>
      </c>
      <c r="H208" t="s">
        <v>276</v>
      </c>
      <c r="K208" s="203">
        <v>1.001</v>
      </c>
      <c r="L208" s="214">
        <v>7</v>
      </c>
      <c r="M208">
        <v>171</v>
      </c>
      <c r="N208" s="215">
        <v>9.5</v>
      </c>
      <c r="O208" s="216">
        <v>3.24</v>
      </c>
      <c r="P208" s="216">
        <v>1.96</v>
      </c>
      <c r="Q208" t="s">
        <v>272</v>
      </c>
      <c r="R208">
        <v>1999</v>
      </c>
      <c r="S208">
        <v>2005</v>
      </c>
      <c r="T208">
        <v>148</v>
      </c>
      <c r="U208">
        <v>19</v>
      </c>
      <c r="V208">
        <v>0</v>
      </c>
      <c r="W208">
        <v>0</v>
      </c>
      <c r="X208">
        <v>0</v>
      </c>
      <c r="Y208" t="s">
        <v>273</v>
      </c>
    </row>
    <row r="209" spans="1:25" ht="12">
      <c r="A209" t="s">
        <v>687</v>
      </c>
      <c r="B209" t="s">
        <v>688</v>
      </c>
      <c r="D209">
        <v>39656</v>
      </c>
      <c r="E209" t="s">
        <v>357</v>
      </c>
      <c r="F209">
        <v>2014</v>
      </c>
      <c r="G209" s="213">
        <v>0.857</v>
      </c>
      <c r="K209" s="203">
        <v>0.85</v>
      </c>
      <c r="L209" s="214">
        <v>5</v>
      </c>
      <c r="M209">
        <v>245</v>
      </c>
      <c r="N209" s="215">
        <v>7.01</v>
      </c>
      <c r="O209" s="216">
        <v>2.7</v>
      </c>
      <c r="P209" s="216">
        <v>1.45</v>
      </c>
      <c r="Q209" t="s">
        <v>272</v>
      </c>
      <c r="R209">
        <v>1984</v>
      </c>
      <c r="S209">
        <v>1990</v>
      </c>
      <c r="T209">
        <v>148</v>
      </c>
      <c r="U209">
        <v>15</v>
      </c>
      <c r="V209">
        <v>0</v>
      </c>
      <c r="W209">
        <v>0</v>
      </c>
      <c r="X209">
        <v>0</v>
      </c>
      <c r="Y209" t="s">
        <v>273</v>
      </c>
    </row>
    <row r="210" spans="1:25" ht="12">
      <c r="A210" t="s">
        <v>689</v>
      </c>
      <c r="B210" t="s">
        <v>690</v>
      </c>
      <c r="D210">
        <v>40571</v>
      </c>
      <c r="E210" t="s">
        <v>288</v>
      </c>
      <c r="F210">
        <v>2014</v>
      </c>
      <c r="G210" s="213">
        <v>0.876</v>
      </c>
      <c r="H210" t="s">
        <v>276</v>
      </c>
      <c r="K210" s="203">
        <v>0.868</v>
      </c>
      <c r="L210" s="214">
        <v>5</v>
      </c>
      <c r="M210">
        <v>258</v>
      </c>
      <c r="N210" s="215">
        <v>6.86</v>
      </c>
      <c r="O210" s="216">
        <v>2.49</v>
      </c>
      <c r="P210" s="216">
        <v>1.3</v>
      </c>
      <c r="Q210" t="s">
        <v>272</v>
      </c>
      <c r="R210">
        <v>1987</v>
      </c>
      <c r="S210">
        <v>1987</v>
      </c>
      <c r="T210">
        <v>148</v>
      </c>
      <c r="U210">
        <v>10</v>
      </c>
      <c r="V210">
        <v>0</v>
      </c>
      <c r="W210">
        <v>0</v>
      </c>
      <c r="X210">
        <v>0</v>
      </c>
      <c r="Y210" t="s">
        <v>273</v>
      </c>
    </row>
    <row r="211" spans="1:25" ht="12">
      <c r="A211" t="s">
        <v>691</v>
      </c>
      <c r="B211" t="s">
        <v>692</v>
      </c>
      <c r="D211">
        <v>39659</v>
      </c>
      <c r="E211" t="s">
        <v>357</v>
      </c>
      <c r="F211">
        <v>2014</v>
      </c>
      <c r="G211" s="213">
        <v>0.884</v>
      </c>
      <c r="K211" s="203">
        <v>0.877</v>
      </c>
      <c r="L211" s="214">
        <v>5</v>
      </c>
      <c r="M211">
        <v>321</v>
      </c>
      <c r="N211" s="215">
        <v>6.95</v>
      </c>
      <c r="O211" s="216">
        <v>2.5</v>
      </c>
      <c r="P211" s="216">
        <v>1.44</v>
      </c>
      <c r="Q211" t="s">
        <v>272</v>
      </c>
      <c r="R211">
        <v>1983</v>
      </c>
      <c r="S211">
        <v>1984</v>
      </c>
      <c r="T211">
        <v>148</v>
      </c>
      <c r="U211">
        <v>12</v>
      </c>
      <c r="V211">
        <v>0</v>
      </c>
      <c r="W211">
        <v>0</v>
      </c>
      <c r="X211">
        <v>0</v>
      </c>
      <c r="Y211" t="s">
        <v>273</v>
      </c>
    </row>
    <row r="212" spans="1:25" ht="12">
      <c r="A212" t="s">
        <v>693</v>
      </c>
      <c r="B212" t="s">
        <v>694</v>
      </c>
      <c r="D212">
        <v>39898</v>
      </c>
      <c r="E212" t="s">
        <v>288</v>
      </c>
      <c r="F212">
        <v>2014</v>
      </c>
      <c r="G212" s="213">
        <v>0.835</v>
      </c>
      <c r="K212" s="203">
        <v>0.828</v>
      </c>
      <c r="L212" s="214">
        <v>5</v>
      </c>
      <c r="M212">
        <v>206</v>
      </c>
      <c r="N212" s="215">
        <v>6.45</v>
      </c>
      <c r="O212" s="216">
        <v>2.5</v>
      </c>
      <c r="P212" s="216">
        <v>1.33</v>
      </c>
      <c r="Q212" t="s">
        <v>272</v>
      </c>
      <c r="R212">
        <v>1977</v>
      </c>
      <c r="S212">
        <v>1980</v>
      </c>
      <c r="T212">
        <v>148</v>
      </c>
      <c r="U212">
        <v>12</v>
      </c>
      <c r="V212">
        <v>0</v>
      </c>
      <c r="W212">
        <v>0</v>
      </c>
      <c r="X212">
        <v>0</v>
      </c>
      <c r="Y212" t="s">
        <v>273</v>
      </c>
    </row>
    <row r="213" spans="1:25" ht="12">
      <c r="A213" t="s">
        <v>695</v>
      </c>
      <c r="B213" t="s">
        <v>696</v>
      </c>
      <c r="D213">
        <v>18235</v>
      </c>
      <c r="E213" t="s">
        <v>330</v>
      </c>
      <c r="F213">
        <v>2014</v>
      </c>
      <c r="G213" s="213">
        <v>1.033</v>
      </c>
      <c r="K213" s="203">
        <v>1.018</v>
      </c>
      <c r="L213" s="214">
        <v>7</v>
      </c>
      <c r="M213">
        <v>153</v>
      </c>
      <c r="N213" s="215">
        <v>9.55</v>
      </c>
      <c r="O213" s="216">
        <v>3.21</v>
      </c>
      <c r="P213" s="216">
        <v>1.99</v>
      </c>
      <c r="Q213" t="s">
        <v>272</v>
      </c>
      <c r="R213">
        <v>1993</v>
      </c>
      <c r="S213">
        <v>1994</v>
      </c>
      <c r="T213">
        <v>148</v>
      </c>
      <c r="U213">
        <v>17</v>
      </c>
      <c r="V213">
        <v>0</v>
      </c>
      <c r="W213">
        <v>0</v>
      </c>
      <c r="X213">
        <v>0</v>
      </c>
      <c r="Y213" t="s">
        <v>273</v>
      </c>
    </row>
    <row r="214" spans="1:25" ht="12">
      <c r="A214" t="s">
        <v>697</v>
      </c>
      <c r="B214" t="s">
        <v>698</v>
      </c>
      <c r="D214">
        <v>40198</v>
      </c>
      <c r="E214" t="s">
        <v>309</v>
      </c>
      <c r="F214">
        <v>2014</v>
      </c>
      <c r="G214" s="213">
        <v>0.979</v>
      </c>
      <c r="K214" s="203">
        <v>0.965</v>
      </c>
      <c r="L214" s="214">
        <v>8</v>
      </c>
      <c r="M214">
        <v>231</v>
      </c>
      <c r="N214" s="215">
        <v>10.5</v>
      </c>
      <c r="O214" s="216">
        <v>3.55</v>
      </c>
      <c r="P214" s="216">
        <v>1.92</v>
      </c>
      <c r="Q214" t="s">
        <v>272</v>
      </c>
      <c r="R214">
        <v>2007</v>
      </c>
      <c r="S214">
        <v>2010</v>
      </c>
      <c r="T214">
        <v>148</v>
      </c>
      <c r="U214">
        <v>36</v>
      </c>
      <c r="V214">
        <v>0</v>
      </c>
      <c r="W214">
        <v>0</v>
      </c>
      <c r="X214">
        <v>0</v>
      </c>
      <c r="Y214" t="s">
        <v>273</v>
      </c>
    </row>
    <row r="215" spans="1:25" ht="12">
      <c r="A215" t="s">
        <v>699</v>
      </c>
      <c r="B215" t="s">
        <v>700</v>
      </c>
      <c r="D215">
        <v>39900</v>
      </c>
      <c r="E215" t="s">
        <v>701</v>
      </c>
      <c r="F215">
        <v>2014</v>
      </c>
      <c r="G215" s="213">
        <v>0.998</v>
      </c>
      <c r="K215" s="203">
        <v>0.98</v>
      </c>
      <c r="L215" s="214">
        <v>7</v>
      </c>
      <c r="M215">
        <v>147</v>
      </c>
      <c r="N215" s="215">
        <v>9.45</v>
      </c>
      <c r="O215" s="216">
        <v>2.85</v>
      </c>
      <c r="P215" s="216">
        <v>1.77</v>
      </c>
      <c r="Q215" t="s">
        <v>272</v>
      </c>
      <c r="R215">
        <v>1995</v>
      </c>
      <c r="S215">
        <v>1996</v>
      </c>
      <c r="T215">
        <v>148</v>
      </c>
      <c r="U215">
        <v>17</v>
      </c>
      <c r="V215">
        <v>0</v>
      </c>
      <c r="W215">
        <v>0</v>
      </c>
      <c r="X215">
        <v>0</v>
      </c>
      <c r="Y215" t="s">
        <v>273</v>
      </c>
    </row>
    <row r="216" spans="1:25" ht="12">
      <c r="A216" t="s">
        <v>702</v>
      </c>
      <c r="B216" t="s">
        <v>703</v>
      </c>
      <c r="D216">
        <v>40531</v>
      </c>
      <c r="E216" t="s">
        <v>309</v>
      </c>
      <c r="F216">
        <v>2014</v>
      </c>
      <c r="G216" s="213">
        <v>1.005</v>
      </c>
      <c r="H216" t="s">
        <v>276</v>
      </c>
      <c r="K216" s="203">
        <v>0.986</v>
      </c>
      <c r="L216" s="214">
        <v>7</v>
      </c>
      <c r="M216">
        <v>171</v>
      </c>
      <c r="N216" s="215">
        <v>9.78</v>
      </c>
      <c r="O216" s="216">
        <v>3.47</v>
      </c>
      <c r="P216" s="216">
        <v>1.93</v>
      </c>
      <c r="Q216" t="s">
        <v>272</v>
      </c>
      <c r="R216">
        <v>2007</v>
      </c>
      <c r="S216">
        <v>2011</v>
      </c>
      <c r="T216">
        <v>148</v>
      </c>
      <c r="U216">
        <v>24</v>
      </c>
      <c r="V216">
        <v>0</v>
      </c>
      <c r="W216">
        <v>0</v>
      </c>
      <c r="X216">
        <v>0</v>
      </c>
      <c r="Y216" t="s">
        <v>273</v>
      </c>
    </row>
    <row r="217" spans="1:25" ht="12">
      <c r="A217" t="s">
        <v>704</v>
      </c>
      <c r="B217" t="s">
        <v>705</v>
      </c>
      <c r="D217">
        <v>40347</v>
      </c>
      <c r="E217" t="s">
        <v>296</v>
      </c>
      <c r="F217">
        <v>2014</v>
      </c>
      <c r="G217" s="213">
        <v>1.118</v>
      </c>
      <c r="H217" t="s">
        <v>276</v>
      </c>
      <c r="K217" s="203">
        <v>1.102</v>
      </c>
      <c r="L217" s="214">
        <v>12</v>
      </c>
      <c r="M217">
        <v>151</v>
      </c>
      <c r="N217" s="215">
        <v>13.48</v>
      </c>
      <c r="O217" s="216">
        <v>4.15</v>
      </c>
      <c r="P217" s="216">
        <v>2.45</v>
      </c>
      <c r="Q217" t="s">
        <v>272</v>
      </c>
      <c r="R217">
        <v>2010</v>
      </c>
      <c r="S217">
        <v>2012</v>
      </c>
      <c r="T217">
        <v>148</v>
      </c>
      <c r="U217">
        <v>35</v>
      </c>
      <c r="V217">
        <v>0</v>
      </c>
      <c r="W217">
        <v>0</v>
      </c>
      <c r="X217">
        <v>0</v>
      </c>
      <c r="Y217" t="s">
        <v>273</v>
      </c>
    </row>
    <row r="218" spans="1:25" ht="12">
      <c r="A218" t="s">
        <v>706</v>
      </c>
      <c r="B218" t="s">
        <v>707</v>
      </c>
      <c r="D218">
        <v>40066</v>
      </c>
      <c r="E218" t="s">
        <v>304</v>
      </c>
      <c r="F218">
        <v>2014</v>
      </c>
      <c r="G218" s="213">
        <v>1.112</v>
      </c>
      <c r="H218" t="s">
        <v>276</v>
      </c>
      <c r="K218" s="203">
        <v>1.097</v>
      </c>
      <c r="L218" s="214">
        <v>12</v>
      </c>
      <c r="M218">
        <v>166</v>
      </c>
      <c r="N218" s="215">
        <v>13.3</v>
      </c>
      <c r="O218" s="216">
        <v>4.06</v>
      </c>
      <c r="P218" s="216">
        <v>2.34</v>
      </c>
      <c r="Q218" t="s">
        <v>314</v>
      </c>
      <c r="R218">
        <v>2011</v>
      </c>
      <c r="S218">
        <v>2012</v>
      </c>
      <c r="T218">
        <v>148</v>
      </c>
      <c r="U218">
        <v>34</v>
      </c>
      <c r="V218">
        <v>0</v>
      </c>
      <c r="W218">
        <v>0</v>
      </c>
      <c r="X218">
        <v>0</v>
      </c>
      <c r="Y218" t="s">
        <v>273</v>
      </c>
    </row>
    <row r="219" spans="1:25" ht="12">
      <c r="A219" t="s">
        <v>708</v>
      </c>
      <c r="B219" t="s">
        <v>709</v>
      </c>
      <c r="D219">
        <v>40593</v>
      </c>
      <c r="E219" t="s">
        <v>357</v>
      </c>
      <c r="F219">
        <v>2014</v>
      </c>
      <c r="G219" s="213">
        <v>0.838</v>
      </c>
      <c r="K219" s="203">
        <v>0.83</v>
      </c>
      <c r="L219" s="214">
        <v>5</v>
      </c>
      <c r="M219">
        <v>264</v>
      </c>
      <c r="N219" s="215">
        <v>7.49</v>
      </c>
      <c r="O219" s="216">
        <v>2.74</v>
      </c>
      <c r="P219" s="216">
        <v>1.48</v>
      </c>
      <c r="Q219" t="s">
        <v>337</v>
      </c>
      <c r="R219">
        <v>1986</v>
      </c>
      <c r="S219">
        <v>1990</v>
      </c>
      <c r="T219">
        <v>148</v>
      </c>
      <c r="U219">
        <v>20</v>
      </c>
      <c r="V219">
        <v>0</v>
      </c>
      <c r="W219">
        <v>0</v>
      </c>
      <c r="X219">
        <v>0</v>
      </c>
      <c r="Y219" t="s">
        <v>273</v>
      </c>
    </row>
    <row r="220" spans="1:25" ht="12">
      <c r="A220" t="s">
        <v>710</v>
      </c>
      <c r="B220" t="s">
        <v>711</v>
      </c>
      <c r="D220">
        <v>40394</v>
      </c>
      <c r="E220" t="s">
        <v>347</v>
      </c>
      <c r="F220">
        <v>2014</v>
      </c>
      <c r="G220" s="213">
        <v>1.155</v>
      </c>
      <c r="H220" t="s">
        <v>276</v>
      </c>
      <c r="K220" s="203">
        <v>1.117</v>
      </c>
      <c r="L220" s="214">
        <v>8</v>
      </c>
      <c r="M220">
        <v>98</v>
      </c>
      <c r="N220" s="215">
        <v>10.34</v>
      </c>
      <c r="O220" s="216">
        <v>3</v>
      </c>
      <c r="P220" s="216">
        <v>2.52</v>
      </c>
      <c r="Q220" t="s">
        <v>272</v>
      </c>
      <c r="R220">
        <v>2010</v>
      </c>
      <c r="S220">
        <v>2012</v>
      </c>
      <c r="T220">
        <v>148</v>
      </c>
      <c r="U220">
        <v>16</v>
      </c>
      <c r="V220">
        <v>41</v>
      </c>
      <c r="W220">
        <v>142</v>
      </c>
      <c r="X220" t="s">
        <v>277</v>
      </c>
      <c r="Y220" t="s">
        <v>273</v>
      </c>
    </row>
    <row r="221" spans="1:25" ht="12">
      <c r="A221" t="s">
        <v>712</v>
      </c>
      <c r="B221" t="s">
        <v>713</v>
      </c>
      <c r="D221">
        <v>40271</v>
      </c>
      <c r="E221" t="s">
        <v>285</v>
      </c>
      <c r="F221">
        <v>2014</v>
      </c>
      <c r="G221" s="213">
        <v>0.968</v>
      </c>
      <c r="K221" s="203">
        <v>0.96</v>
      </c>
      <c r="L221" s="214">
        <v>7</v>
      </c>
      <c r="M221">
        <v>168</v>
      </c>
      <c r="N221" s="215">
        <v>9.8</v>
      </c>
      <c r="O221" s="216">
        <v>3.24</v>
      </c>
      <c r="P221" s="216">
        <v>1.98</v>
      </c>
      <c r="Q221" t="s">
        <v>272</v>
      </c>
      <c r="R221">
        <v>2009</v>
      </c>
      <c r="S221">
        <v>2011</v>
      </c>
      <c r="T221">
        <v>148</v>
      </c>
      <c r="U221">
        <v>28</v>
      </c>
      <c r="V221">
        <v>0</v>
      </c>
      <c r="W221">
        <v>0</v>
      </c>
      <c r="X221">
        <v>0</v>
      </c>
      <c r="Y221" t="s">
        <v>273</v>
      </c>
    </row>
    <row r="222" spans="1:25" ht="12">
      <c r="A222" t="s">
        <v>888</v>
      </c>
      <c r="B222" t="s">
        <v>889</v>
      </c>
      <c r="D222">
        <v>41128</v>
      </c>
      <c r="E222" t="s">
        <v>876</v>
      </c>
      <c r="F222">
        <v>2014</v>
      </c>
      <c r="G222" s="213">
        <v>0.935</v>
      </c>
      <c r="H222" t="s">
        <v>276</v>
      </c>
      <c r="K222" s="203">
        <v>0.921</v>
      </c>
      <c r="L222" s="214">
        <v>8</v>
      </c>
      <c r="M222">
        <v>281</v>
      </c>
      <c r="N222" s="215">
        <v>10.26</v>
      </c>
      <c r="O222" s="216">
        <v>3.42</v>
      </c>
      <c r="P222" s="216">
        <v>1.92</v>
      </c>
      <c r="Q222" t="s">
        <v>314</v>
      </c>
      <c r="R222">
        <v>1989</v>
      </c>
      <c r="S222">
        <v>1990</v>
      </c>
      <c r="T222">
        <v>148</v>
      </c>
      <c r="U222">
        <v>34</v>
      </c>
      <c r="V222">
        <v>0</v>
      </c>
      <c r="W222">
        <v>0</v>
      </c>
      <c r="X222">
        <v>0</v>
      </c>
      <c r="Y222" t="s">
        <v>273</v>
      </c>
    </row>
    <row r="223" spans="1:25" ht="12">
      <c r="A223" t="s">
        <v>714</v>
      </c>
      <c r="B223" t="s">
        <v>715</v>
      </c>
      <c r="D223">
        <v>40695</v>
      </c>
      <c r="E223" t="s">
        <v>716</v>
      </c>
      <c r="F223">
        <v>2014</v>
      </c>
      <c r="G223" s="213">
        <v>1.08</v>
      </c>
      <c r="H223" t="s">
        <v>276</v>
      </c>
      <c r="K223" s="203">
        <v>1.063</v>
      </c>
      <c r="L223" s="214">
        <v>9</v>
      </c>
      <c r="M223">
        <v>184</v>
      </c>
      <c r="N223" s="215">
        <v>11.6</v>
      </c>
      <c r="O223" s="216">
        <v>3.68</v>
      </c>
      <c r="P223" s="216">
        <v>2.42</v>
      </c>
      <c r="Q223" t="s">
        <v>272</v>
      </c>
      <c r="R223">
        <v>2011</v>
      </c>
      <c r="S223">
        <v>2012</v>
      </c>
      <c r="T223">
        <v>148</v>
      </c>
      <c r="U223">
        <v>31</v>
      </c>
      <c r="V223">
        <v>46</v>
      </c>
      <c r="W223">
        <v>144</v>
      </c>
      <c r="X223" t="s">
        <v>277</v>
      </c>
      <c r="Y223" t="s">
        <v>273</v>
      </c>
    </row>
    <row r="224" spans="1:25" ht="12">
      <c r="A224" t="s">
        <v>717</v>
      </c>
      <c r="B224" t="s">
        <v>718</v>
      </c>
      <c r="D224">
        <v>41410</v>
      </c>
      <c r="E224" t="s">
        <v>275</v>
      </c>
      <c r="F224">
        <v>2014</v>
      </c>
      <c r="G224" s="213">
        <v>1.031</v>
      </c>
      <c r="K224" s="203">
        <v>1.031</v>
      </c>
      <c r="L224" s="214">
        <v>14</v>
      </c>
      <c r="M224">
        <v>151</v>
      </c>
      <c r="N224" s="215">
        <v>14.98</v>
      </c>
      <c r="O224" s="216">
        <v>4.85</v>
      </c>
      <c r="P224" s="216">
        <v>1.75</v>
      </c>
      <c r="Q224" t="s">
        <v>272</v>
      </c>
      <c r="R224">
        <v>2010</v>
      </c>
      <c r="S224">
        <v>2012</v>
      </c>
      <c r="T224">
        <v>148</v>
      </c>
      <c r="U224">
        <v>60</v>
      </c>
      <c r="V224">
        <v>0</v>
      </c>
      <c r="W224">
        <v>0</v>
      </c>
      <c r="X224">
        <v>0</v>
      </c>
      <c r="Y224" t="s">
        <v>273</v>
      </c>
    </row>
    <row r="225" spans="1:25" ht="12">
      <c r="A225" t="s">
        <v>719</v>
      </c>
      <c r="B225" t="s">
        <v>720</v>
      </c>
      <c r="D225">
        <v>41380</v>
      </c>
      <c r="E225" t="s">
        <v>296</v>
      </c>
      <c r="F225">
        <v>2014</v>
      </c>
      <c r="G225" s="213">
        <v>1.102</v>
      </c>
      <c r="K225" s="203">
        <v>1.083</v>
      </c>
      <c r="L225" s="214">
        <v>10</v>
      </c>
      <c r="M225">
        <v>163</v>
      </c>
      <c r="N225" s="215">
        <v>12.35</v>
      </c>
      <c r="O225" s="216">
        <v>3.81</v>
      </c>
      <c r="P225" s="216">
        <v>2.4</v>
      </c>
      <c r="Q225" t="s">
        <v>272</v>
      </c>
      <c r="R225">
        <v>2011</v>
      </c>
      <c r="S225">
        <v>2013</v>
      </c>
      <c r="T225">
        <v>148</v>
      </c>
      <c r="U225">
        <v>32</v>
      </c>
      <c r="V225">
        <v>0</v>
      </c>
      <c r="W225">
        <v>0</v>
      </c>
      <c r="X225">
        <v>0</v>
      </c>
      <c r="Y225" t="s">
        <v>273</v>
      </c>
    </row>
    <row r="226" spans="1:25" ht="12">
      <c r="A226" t="s">
        <v>721</v>
      </c>
      <c r="B226" t="s">
        <v>722</v>
      </c>
      <c r="D226">
        <v>41047</v>
      </c>
      <c r="E226" t="s">
        <v>304</v>
      </c>
      <c r="F226">
        <v>2014</v>
      </c>
      <c r="G226" s="213">
        <v>1.014</v>
      </c>
      <c r="K226" s="203">
        <v>1.001</v>
      </c>
      <c r="L226" s="214">
        <v>10</v>
      </c>
      <c r="M226">
        <v>268</v>
      </c>
      <c r="N226" s="215">
        <v>12.26</v>
      </c>
      <c r="O226" s="216">
        <v>3.93</v>
      </c>
      <c r="P226" s="216">
        <v>2.5</v>
      </c>
      <c r="Q226" t="s">
        <v>337</v>
      </c>
      <c r="R226">
        <v>1992</v>
      </c>
      <c r="S226">
        <v>2004</v>
      </c>
      <c r="T226">
        <v>148</v>
      </c>
      <c r="U226">
        <v>42</v>
      </c>
      <c r="V226">
        <v>0</v>
      </c>
      <c r="W226">
        <v>0</v>
      </c>
      <c r="X226">
        <v>0</v>
      </c>
      <c r="Y226" t="s">
        <v>273</v>
      </c>
    </row>
    <row r="227" spans="1:25" ht="12">
      <c r="A227" t="s">
        <v>723</v>
      </c>
      <c r="B227" t="s">
        <v>724</v>
      </c>
      <c r="D227">
        <v>41752</v>
      </c>
      <c r="E227" t="s">
        <v>324</v>
      </c>
      <c r="F227">
        <v>2014</v>
      </c>
      <c r="G227" s="213">
        <v>1.114</v>
      </c>
      <c r="H227" t="s">
        <v>276</v>
      </c>
      <c r="K227" s="203">
        <v>1.091</v>
      </c>
      <c r="L227" s="214">
        <v>13</v>
      </c>
      <c r="M227">
        <v>174</v>
      </c>
      <c r="N227" s="215">
        <v>14.83</v>
      </c>
      <c r="O227" s="216">
        <v>4.75</v>
      </c>
      <c r="P227" s="216">
        <v>2.38</v>
      </c>
      <c r="Q227" t="s">
        <v>314</v>
      </c>
      <c r="R227">
        <v>2009</v>
      </c>
      <c r="S227">
        <v>2013</v>
      </c>
      <c r="T227">
        <v>148</v>
      </c>
      <c r="U227">
        <v>50</v>
      </c>
      <c r="V227">
        <v>0</v>
      </c>
      <c r="W227">
        <v>0</v>
      </c>
      <c r="X227">
        <v>0</v>
      </c>
      <c r="Y227" t="s">
        <v>273</v>
      </c>
    </row>
    <row r="228" spans="1:25" ht="12">
      <c r="A228" t="s">
        <v>725</v>
      </c>
      <c r="B228" t="s">
        <v>726</v>
      </c>
      <c r="D228">
        <v>42013</v>
      </c>
      <c r="E228" t="s">
        <v>281</v>
      </c>
      <c r="F228">
        <v>2014</v>
      </c>
      <c r="G228" s="213">
        <v>1.04</v>
      </c>
      <c r="H228" t="s">
        <v>276</v>
      </c>
      <c r="K228" s="203">
        <v>1.017</v>
      </c>
      <c r="L228" s="214">
        <v>8</v>
      </c>
      <c r="M228">
        <v>164</v>
      </c>
      <c r="N228" s="215">
        <v>10.58</v>
      </c>
      <c r="O228" s="216">
        <v>3.54</v>
      </c>
      <c r="P228" s="216">
        <v>2.14</v>
      </c>
      <c r="Q228" t="s">
        <v>272</v>
      </c>
      <c r="R228">
        <v>2009</v>
      </c>
      <c r="S228">
        <v>2013</v>
      </c>
      <c r="T228">
        <v>148</v>
      </c>
      <c r="U228">
        <v>27</v>
      </c>
      <c r="V228">
        <v>38</v>
      </c>
      <c r="W228">
        <v>130</v>
      </c>
      <c r="X228" t="s">
        <v>277</v>
      </c>
      <c r="Y228" t="s">
        <v>273</v>
      </c>
    </row>
    <row r="229" spans="1:25" ht="12">
      <c r="A229" t="s">
        <v>727</v>
      </c>
      <c r="B229" t="s">
        <v>728</v>
      </c>
      <c r="D229">
        <v>41197</v>
      </c>
      <c r="E229" t="s">
        <v>357</v>
      </c>
      <c r="F229">
        <v>2014</v>
      </c>
      <c r="G229" s="213">
        <v>0.855</v>
      </c>
      <c r="K229" s="203">
        <v>0.848</v>
      </c>
      <c r="L229" s="214">
        <v>5</v>
      </c>
      <c r="M229">
        <v>245</v>
      </c>
      <c r="N229" s="215">
        <v>7.01</v>
      </c>
      <c r="O229" s="216">
        <v>2.7</v>
      </c>
      <c r="P229" s="216">
        <v>1.45</v>
      </c>
      <c r="Q229" t="s">
        <v>272</v>
      </c>
      <c r="R229">
        <v>1984</v>
      </c>
      <c r="S229">
        <v>1989</v>
      </c>
      <c r="T229">
        <v>148</v>
      </c>
      <c r="U229">
        <v>15</v>
      </c>
      <c r="V229">
        <v>0</v>
      </c>
      <c r="W229">
        <v>0</v>
      </c>
      <c r="X229">
        <v>0</v>
      </c>
      <c r="Y229" t="s">
        <v>273</v>
      </c>
    </row>
    <row r="230" spans="1:25" ht="12">
      <c r="A230" t="s">
        <v>729</v>
      </c>
      <c r="B230" t="s">
        <v>730</v>
      </c>
      <c r="D230">
        <v>41447</v>
      </c>
      <c r="E230" t="s">
        <v>319</v>
      </c>
      <c r="F230">
        <v>2014</v>
      </c>
      <c r="G230" s="213">
        <v>1.068</v>
      </c>
      <c r="H230" t="s">
        <v>276</v>
      </c>
      <c r="K230" s="203">
        <v>1.049</v>
      </c>
      <c r="L230" s="214">
        <v>8</v>
      </c>
      <c r="M230">
        <v>149</v>
      </c>
      <c r="N230" s="215">
        <v>10.47</v>
      </c>
      <c r="O230" s="216">
        <v>3.46</v>
      </c>
      <c r="P230" s="216">
        <v>2.24</v>
      </c>
      <c r="Q230" t="s">
        <v>272</v>
      </c>
      <c r="R230">
        <v>1995</v>
      </c>
      <c r="S230">
        <v>1995</v>
      </c>
      <c r="T230">
        <v>148</v>
      </c>
      <c r="U230">
        <v>20</v>
      </c>
      <c r="V230">
        <v>0</v>
      </c>
      <c r="W230">
        <v>0</v>
      </c>
      <c r="X230">
        <v>0</v>
      </c>
      <c r="Y230" t="s">
        <v>273</v>
      </c>
    </row>
    <row r="231" spans="1:25" ht="12">
      <c r="A231" t="s">
        <v>731</v>
      </c>
      <c r="B231" t="s">
        <v>732</v>
      </c>
      <c r="D231">
        <v>41510</v>
      </c>
      <c r="E231" t="s">
        <v>324</v>
      </c>
      <c r="F231">
        <v>2014</v>
      </c>
      <c r="G231" s="213">
        <v>1.028</v>
      </c>
      <c r="H231" t="s">
        <v>276</v>
      </c>
      <c r="K231" s="203">
        <v>1.002</v>
      </c>
      <c r="L231" s="214">
        <v>7</v>
      </c>
      <c r="M231">
        <v>193</v>
      </c>
      <c r="N231" s="215">
        <v>9.99</v>
      </c>
      <c r="O231" s="216">
        <v>3.21</v>
      </c>
      <c r="P231" s="216">
        <v>1.92</v>
      </c>
      <c r="Q231" t="s">
        <v>337</v>
      </c>
      <c r="R231">
        <v>2012</v>
      </c>
      <c r="S231">
        <v>2013</v>
      </c>
      <c r="T231">
        <v>148</v>
      </c>
      <c r="U231">
        <v>23</v>
      </c>
      <c r="V231">
        <v>0</v>
      </c>
      <c r="W231">
        <v>0</v>
      </c>
      <c r="X231">
        <v>0</v>
      </c>
      <c r="Y231" t="s">
        <v>273</v>
      </c>
    </row>
    <row r="232" spans="1:25" ht="12">
      <c r="A232" t="s">
        <v>405</v>
      </c>
      <c r="B232" t="s">
        <v>733</v>
      </c>
      <c r="D232">
        <v>41489</v>
      </c>
      <c r="E232" t="s">
        <v>354</v>
      </c>
      <c r="F232">
        <v>2014</v>
      </c>
      <c r="G232" s="213">
        <v>1.061</v>
      </c>
      <c r="H232" t="s">
        <v>276</v>
      </c>
      <c r="K232" s="203">
        <v>1.04</v>
      </c>
      <c r="L232" s="214">
        <v>10</v>
      </c>
      <c r="M232">
        <v>194</v>
      </c>
      <c r="N232" s="215">
        <v>11.92</v>
      </c>
      <c r="O232" s="216">
        <v>3.77</v>
      </c>
      <c r="P232" s="216">
        <v>2.4</v>
      </c>
      <c r="Q232" t="s">
        <v>272</v>
      </c>
      <c r="R232">
        <v>1997</v>
      </c>
      <c r="S232">
        <v>2003</v>
      </c>
      <c r="T232">
        <v>148</v>
      </c>
      <c r="U232">
        <v>32</v>
      </c>
      <c r="V232">
        <v>36</v>
      </c>
      <c r="W232">
        <v>126</v>
      </c>
      <c r="X232" t="s">
        <v>277</v>
      </c>
      <c r="Y232" t="s">
        <v>273</v>
      </c>
    </row>
    <row r="233" spans="1:25" ht="12">
      <c r="A233" t="s">
        <v>734</v>
      </c>
      <c r="B233" t="s">
        <v>735</v>
      </c>
      <c r="D233">
        <v>41612</v>
      </c>
      <c r="E233" t="s">
        <v>319</v>
      </c>
      <c r="F233">
        <v>2014</v>
      </c>
      <c r="G233" s="213">
        <v>1.003</v>
      </c>
      <c r="H233" t="s">
        <v>276</v>
      </c>
      <c r="K233" s="203">
        <v>0.985</v>
      </c>
      <c r="L233" s="214">
        <v>7</v>
      </c>
      <c r="M233">
        <v>170</v>
      </c>
      <c r="N233" s="215">
        <v>9.78</v>
      </c>
      <c r="O233" s="216">
        <v>3.48</v>
      </c>
      <c r="P233" s="216">
        <v>1.9</v>
      </c>
      <c r="Q233" t="s">
        <v>272</v>
      </c>
      <c r="R233">
        <v>2007</v>
      </c>
      <c r="S233">
        <v>2013</v>
      </c>
      <c r="T233">
        <v>148</v>
      </c>
      <c r="U233">
        <v>24</v>
      </c>
      <c r="V233">
        <v>38</v>
      </c>
      <c r="W233">
        <v>138</v>
      </c>
      <c r="X233" t="s">
        <v>277</v>
      </c>
      <c r="Y233" t="s">
        <v>273</v>
      </c>
    </row>
    <row r="234" spans="1:25" ht="12">
      <c r="A234" t="s">
        <v>736</v>
      </c>
      <c r="B234" t="s">
        <v>737</v>
      </c>
      <c r="D234">
        <v>42014</v>
      </c>
      <c r="E234" t="s">
        <v>281</v>
      </c>
      <c r="F234">
        <v>2014</v>
      </c>
      <c r="G234" s="213">
        <v>1.019</v>
      </c>
      <c r="H234" t="s">
        <v>276</v>
      </c>
      <c r="K234" s="203">
        <v>0.999</v>
      </c>
      <c r="L234" s="214">
        <v>7</v>
      </c>
      <c r="M234">
        <v>156</v>
      </c>
      <c r="N234" s="215">
        <v>9.96</v>
      </c>
      <c r="O234" s="216">
        <v>2.98</v>
      </c>
      <c r="P234" s="216">
        <v>1.99</v>
      </c>
      <c r="Q234" t="s">
        <v>272</v>
      </c>
      <c r="R234">
        <v>1995</v>
      </c>
      <c r="S234">
        <v>1995</v>
      </c>
      <c r="T234">
        <v>148</v>
      </c>
      <c r="U234">
        <v>20</v>
      </c>
      <c r="V234">
        <v>0</v>
      </c>
      <c r="W234">
        <v>0</v>
      </c>
      <c r="X234">
        <v>0</v>
      </c>
      <c r="Y234" t="s">
        <v>273</v>
      </c>
    </row>
    <row r="235" spans="1:25" ht="12">
      <c r="A235" t="s">
        <v>890</v>
      </c>
      <c r="B235" t="s">
        <v>891</v>
      </c>
      <c r="D235">
        <v>42041</v>
      </c>
      <c r="E235" t="s">
        <v>863</v>
      </c>
      <c r="F235">
        <v>2014</v>
      </c>
      <c r="G235" s="213">
        <v>0.902</v>
      </c>
      <c r="K235" s="203">
        <v>0.892</v>
      </c>
      <c r="L235" s="214">
        <v>7</v>
      </c>
      <c r="M235">
        <v>289</v>
      </c>
      <c r="N235" s="215">
        <v>8.94</v>
      </c>
      <c r="O235" s="216">
        <v>3.12</v>
      </c>
      <c r="P235" s="216">
        <v>1.73</v>
      </c>
      <c r="Q235" t="s">
        <v>272</v>
      </c>
      <c r="R235">
        <v>1982</v>
      </c>
      <c r="S235">
        <v>1984</v>
      </c>
      <c r="T235">
        <v>148</v>
      </c>
      <c r="U235">
        <v>26</v>
      </c>
      <c r="V235">
        <v>0</v>
      </c>
      <c r="W235">
        <v>0</v>
      </c>
      <c r="X235">
        <v>0</v>
      </c>
      <c r="Y235" t="s">
        <v>273</v>
      </c>
    </row>
    <row r="236" spans="1:25" ht="12">
      <c r="A236" t="s">
        <v>738</v>
      </c>
      <c r="B236" t="s">
        <v>739</v>
      </c>
      <c r="C236" t="s">
        <v>143</v>
      </c>
      <c r="D236">
        <v>37027</v>
      </c>
      <c r="E236" t="s">
        <v>344</v>
      </c>
      <c r="F236">
        <v>2014</v>
      </c>
      <c r="G236" s="213">
        <v>1.121</v>
      </c>
      <c r="H236" t="s">
        <v>276</v>
      </c>
      <c r="K236" s="203">
        <v>1.1</v>
      </c>
      <c r="L236" s="214">
        <v>10</v>
      </c>
      <c r="M236">
        <v>172</v>
      </c>
      <c r="N236" s="215">
        <v>12.34</v>
      </c>
      <c r="O236" s="216">
        <v>3.64</v>
      </c>
      <c r="P236" s="216">
        <v>2.48</v>
      </c>
      <c r="Q236" t="s">
        <v>272</v>
      </c>
      <c r="R236">
        <v>2007</v>
      </c>
      <c r="S236">
        <v>2010</v>
      </c>
      <c r="T236">
        <v>148</v>
      </c>
      <c r="U236">
        <v>30</v>
      </c>
      <c r="V236">
        <v>43</v>
      </c>
      <c r="W236">
        <v>127</v>
      </c>
      <c r="X236" t="s">
        <v>277</v>
      </c>
      <c r="Y236" t="s">
        <v>273</v>
      </c>
    </row>
    <row r="237" spans="1:25" ht="12">
      <c r="A237" t="s">
        <v>740</v>
      </c>
      <c r="B237" t="s">
        <v>741</v>
      </c>
      <c r="D237">
        <v>41967</v>
      </c>
      <c r="E237" t="s">
        <v>404</v>
      </c>
      <c r="F237">
        <v>2014</v>
      </c>
      <c r="G237" s="213">
        <v>1.076</v>
      </c>
      <c r="K237" s="203">
        <v>1.06</v>
      </c>
      <c r="L237" s="214">
        <v>8</v>
      </c>
      <c r="M237">
        <v>184</v>
      </c>
      <c r="N237" s="215">
        <v>11</v>
      </c>
      <c r="O237" s="216">
        <v>3.4</v>
      </c>
      <c r="P237" s="216">
        <v>2.2</v>
      </c>
      <c r="Q237" t="s">
        <v>272</v>
      </c>
      <c r="R237">
        <v>2009</v>
      </c>
      <c r="S237">
        <v>2013</v>
      </c>
      <c r="T237">
        <v>148</v>
      </c>
      <c r="U237">
        <v>24</v>
      </c>
      <c r="V237">
        <v>0</v>
      </c>
      <c r="W237">
        <v>0</v>
      </c>
      <c r="X237">
        <v>0</v>
      </c>
      <c r="Y237" t="s">
        <v>273</v>
      </c>
    </row>
    <row r="238" spans="1:25" ht="12">
      <c r="A238" t="s">
        <v>742</v>
      </c>
      <c r="B238" t="s">
        <v>743</v>
      </c>
      <c r="D238">
        <v>37567</v>
      </c>
      <c r="E238" t="s">
        <v>309</v>
      </c>
      <c r="F238">
        <v>2014</v>
      </c>
      <c r="G238" s="213">
        <v>1.08</v>
      </c>
      <c r="H238" t="s">
        <v>276</v>
      </c>
      <c r="K238" s="203">
        <v>1.063</v>
      </c>
      <c r="L238" s="214">
        <v>10</v>
      </c>
      <c r="M238">
        <v>186</v>
      </c>
      <c r="N238" s="215">
        <v>12.22</v>
      </c>
      <c r="O238" s="216">
        <v>3.89</v>
      </c>
      <c r="P238" s="216">
        <v>2.48</v>
      </c>
      <c r="Q238" t="s">
        <v>272</v>
      </c>
      <c r="R238">
        <v>2008</v>
      </c>
      <c r="S238">
        <v>2010</v>
      </c>
      <c r="T238">
        <v>148</v>
      </c>
      <c r="U238">
        <v>34</v>
      </c>
      <c r="V238">
        <v>43</v>
      </c>
      <c r="W238">
        <v>130</v>
      </c>
      <c r="X238" t="s">
        <v>277</v>
      </c>
      <c r="Y238" t="s">
        <v>273</v>
      </c>
    </row>
  </sheetData>
  <autoFilter ref="A1:P1509"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2"/>
  <sheetViews>
    <sheetView workbookViewId="0" topLeftCell="A65">
      <selection activeCell="A65" sqref="A65"/>
    </sheetView>
  </sheetViews>
  <sheetFormatPr defaultColWidth="9.140625" defaultRowHeight="12"/>
  <cols>
    <col min="1" max="1" width="6.8515625" style="6" customWidth="1"/>
    <col min="2" max="2" width="8.7109375" style="6" customWidth="1"/>
    <col min="3" max="3" width="21.140625" style="38" customWidth="1"/>
    <col min="4" max="4" width="21.140625" style="5" customWidth="1"/>
    <col min="5" max="5" width="6.421875" style="13" customWidth="1"/>
    <col min="6" max="7" width="7.8515625" style="60" customWidth="1"/>
    <col min="8" max="9" width="7.28125" style="6" customWidth="1"/>
    <col min="10" max="16384" width="9.140625" style="5" customWidth="1"/>
  </cols>
  <sheetData>
    <row r="1" spans="1:9" s="39" customFormat="1" ht="12">
      <c r="A1" s="13"/>
      <c r="B1" s="38"/>
      <c r="D1" s="13"/>
      <c r="E1" s="13"/>
      <c r="F1" s="60"/>
      <c r="G1" s="60"/>
      <c r="H1" s="13"/>
      <c r="I1" s="13"/>
    </row>
    <row r="2" ht="12">
      <c r="C2" s="39"/>
    </row>
    <row r="3" spans="2:7" ht="12">
      <c r="B3" s="68" t="s">
        <v>165</v>
      </c>
      <c r="C3" s="69"/>
      <c r="D3" s="70"/>
      <c r="E3" s="42"/>
      <c r="F3" s="120"/>
      <c r="G3" s="120"/>
    </row>
    <row r="4" spans="2:7" ht="12">
      <c r="B4" s="67"/>
      <c r="C4" s="99" t="s">
        <v>155</v>
      </c>
      <c r="D4" s="100"/>
      <c r="E4" s="44"/>
      <c r="F4" s="121"/>
      <c r="G4" s="121"/>
    </row>
    <row r="5" spans="2:7" ht="12">
      <c r="B5" s="31"/>
      <c r="C5" s="122" t="s">
        <v>185</v>
      </c>
      <c r="D5" s="7"/>
      <c r="E5" s="44"/>
      <c r="F5" s="121"/>
      <c r="G5" s="121"/>
    </row>
    <row r="6" spans="2:7" ht="12">
      <c r="B6" s="99"/>
      <c r="C6" s="122"/>
      <c r="E6" s="44"/>
      <c r="F6" s="121"/>
      <c r="G6" s="121"/>
    </row>
    <row r="7" spans="2:7" ht="12">
      <c r="B7" s="99"/>
      <c r="C7" s="122"/>
      <c r="E7" s="44"/>
      <c r="F7" s="172"/>
      <c r="G7" s="172"/>
    </row>
    <row r="8" spans="2:7" ht="12">
      <c r="B8" s="31"/>
      <c r="C8" s="5"/>
      <c r="F8" s="155"/>
      <c r="G8" s="51" t="s">
        <v>243</v>
      </c>
    </row>
    <row r="9" spans="2:7" ht="12">
      <c r="B9" s="141"/>
      <c r="C9" s="108"/>
      <c r="D9" s="47"/>
      <c r="E9" s="47"/>
      <c r="F9" s="156"/>
      <c r="G9" s="39" t="s">
        <v>189</v>
      </c>
    </row>
    <row r="10" spans="2:9" ht="12">
      <c r="B10" s="111"/>
      <c r="C10" s="110"/>
      <c r="D10" s="143"/>
      <c r="E10" s="48"/>
      <c r="F10" s="189">
        <v>2014</v>
      </c>
      <c r="G10" s="190">
        <v>2013</v>
      </c>
      <c r="H10" s="109">
        <v>2012</v>
      </c>
      <c r="I10" s="109">
        <v>2011</v>
      </c>
    </row>
    <row r="11" spans="2:9" ht="12">
      <c r="B11" s="113" t="s">
        <v>241</v>
      </c>
      <c r="C11" s="112" t="s">
        <v>18</v>
      </c>
      <c r="D11" s="113" t="s">
        <v>242</v>
      </c>
      <c r="E11" s="113" t="s">
        <v>80</v>
      </c>
      <c r="F11" s="171" t="s">
        <v>744</v>
      </c>
      <c r="G11" s="171" t="s">
        <v>744</v>
      </c>
      <c r="H11" s="191" t="s">
        <v>744</v>
      </c>
      <c r="I11" s="191" t="s">
        <v>744</v>
      </c>
    </row>
    <row r="12" spans="1:9" ht="12">
      <c r="A12" s="13"/>
      <c r="B12" s="111">
        <v>1</v>
      </c>
      <c r="C12" s="192" t="s">
        <v>745</v>
      </c>
      <c r="D12" s="168" t="s">
        <v>746</v>
      </c>
      <c r="E12" s="111" t="s">
        <v>183</v>
      </c>
      <c r="F12" s="171">
        <v>0.9</v>
      </c>
      <c r="G12" s="171">
        <v>0.9</v>
      </c>
      <c r="H12" s="171">
        <v>0.9</v>
      </c>
      <c r="I12" s="171">
        <v>0.9</v>
      </c>
    </row>
    <row r="13" spans="1:9" ht="12">
      <c r="A13" s="13"/>
      <c r="B13" s="111">
        <v>2</v>
      </c>
      <c r="C13" s="114" t="s">
        <v>747</v>
      </c>
      <c r="D13" s="168" t="s">
        <v>748</v>
      </c>
      <c r="E13" s="111" t="s">
        <v>183</v>
      </c>
      <c r="F13" s="171">
        <v>0.977</v>
      </c>
      <c r="G13" s="171"/>
      <c r="H13" s="171"/>
      <c r="I13" s="171"/>
    </row>
    <row r="14" spans="1:9" ht="12">
      <c r="A14" s="13"/>
      <c r="B14" s="118">
        <v>3</v>
      </c>
      <c r="C14" s="114" t="s">
        <v>749</v>
      </c>
      <c r="D14" s="114" t="s">
        <v>750</v>
      </c>
      <c r="E14" s="111" t="s">
        <v>183</v>
      </c>
      <c r="F14" s="171">
        <v>0.94</v>
      </c>
      <c r="G14" s="171">
        <v>0.94</v>
      </c>
      <c r="H14" s="167">
        <v>0.94</v>
      </c>
      <c r="I14" s="167">
        <v>0.94</v>
      </c>
    </row>
    <row r="15" spans="1:9" ht="12">
      <c r="A15" s="13"/>
      <c r="B15" s="118">
        <v>7</v>
      </c>
      <c r="C15" s="202" t="s">
        <v>751</v>
      </c>
      <c r="D15" s="202" t="s">
        <v>752</v>
      </c>
      <c r="E15" s="111" t="s">
        <v>183</v>
      </c>
      <c r="F15" s="171">
        <v>0.832</v>
      </c>
      <c r="G15" s="171"/>
      <c r="H15" s="167"/>
      <c r="I15" s="167"/>
    </row>
    <row r="16" spans="2:9" ht="12">
      <c r="B16" s="111">
        <v>11</v>
      </c>
      <c r="C16" s="110" t="s">
        <v>753</v>
      </c>
      <c r="D16" s="110"/>
      <c r="E16" s="111" t="s">
        <v>754</v>
      </c>
      <c r="F16" s="171">
        <v>0.85</v>
      </c>
      <c r="G16" s="171">
        <v>0.85</v>
      </c>
      <c r="H16" s="167">
        <v>0.85</v>
      </c>
      <c r="I16" s="167">
        <v>0.85</v>
      </c>
    </row>
    <row r="17" spans="2:9" ht="12">
      <c r="B17" s="118">
        <v>44</v>
      </c>
      <c r="C17" s="114" t="s">
        <v>113</v>
      </c>
      <c r="D17" s="57" t="s">
        <v>21</v>
      </c>
      <c r="E17" s="111" t="s">
        <v>183</v>
      </c>
      <c r="F17" s="171">
        <v>0.85</v>
      </c>
      <c r="G17" s="171">
        <v>0.85</v>
      </c>
      <c r="H17" s="167">
        <v>0.85</v>
      </c>
      <c r="I17" s="167">
        <v>0.85</v>
      </c>
    </row>
    <row r="18" spans="1:9" ht="12">
      <c r="A18" s="13"/>
      <c r="B18" s="113">
        <v>68</v>
      </c>
      <c r="C18" s="175" t="s">
        <v>755</v>
      </c>
      <c r="D18" s="175" t="s">
        <v>756</v>
      </c>
      <c r="E18" s="111" t="s">
        <v>183</v>
      </c>
      <c r="F18" s="171">
        <v>1.035</v>
      </c>
      <c r="G18" s="171">
        <v>1.035</v>
      </c>
      <c r="H18" s="179">
        <v>1.035</v>
      </c>
      <c r="I18" s="165">
        <v>1.035</v>
      </c>
    </row>
    <row r="19" spans="1:9" ht="12">
      <c r="A19" s="13"/>
      <c r="B19" s="113">
        <v>88</v>
      </c>
      <c r="C19" s="175" t="s">
        <v>244</v>
      </c>
      <c r="D19" s="175" t="s">
        <v>245</v>
      </c>
      <c r="E19" s="111" t="s">
        <v>183</v>
      </c>
      <c r="F19" s="171">
        <v>0.81</v>
      </c>
      <c r="G19" s="171"/>
      <c r="H19" s="179"/>
      <c r="I19" s="165"/>
    </row>
    <row r="20" spans="1:9" ht="12">
      <c r="A20" s="13"/>
      <c r="B20" s="111">
        <v>164</v>
      </c>
      <c r="C20" s="110" t="s">
        <v>96</v>
      </c>
      <c r="D20" s="110" t="s">
        <v>97</v>
      </c>
      <c r="E20" s="111" t="s">
        <v>757</v>
      </c>
      <c r="F20" s="171">
        <v>0.844</v>
      </c>
      <c r="G20" s="171">
        <v>0.844</v>
      </c>
      <c r="H20" s="167">
        <v>0.844</v>
      </c>
      <c r="I20" s="167">
        <v>0.844</v>
      </c>
    </row>
    <row r="21" spans="1:9" ht="12">
      <c r="A21" s="13"/>
      <c r="B21" s="118">
        <v>241</v>
      </c>
      <c r="C21" s="52" t="s">
        <v>111</v>
      </c>
      <c r="D21" s="57" t="s">
        <v>112</v>
      </c>
      <c r="E21" s="111" t="s">
        <v>183</v>
      </c>
      <c r="F21" s="171">
        <v>0.971</v>
      </c>
      <c r="G21" s="171">
        <v>0.971</v>
      </c>
      <c r="H21" s="167">
        <v>0.971</v>
      </c>
      <c r="I21" s="167">
        <v>0.971</v>
      </c>
    </row>
    <row r="22" spans="2:9" ht="12">
      <c r="B22" s="118">
        <v>258</v>
      </c>
      <c r="C22" s="195"/>
      <c r="D22" s="110" t="s">
        <v>16</v>
      </c>
      <c r="E22" s="111" t="s">
        <v>757</v>
      </c>
      <c r="F22" s="171">
        <v>0.817</v>
      </c>
      <c r="G22" s="171">
        <v>0.817</v>
      </c>
      <c r="H22" s="167">
        <v>0.817</v>
      </c>
      <c r="I22" s="167">
        <v>0.817</v>
      </c>
    </row>
    <row r="23" spans="2:9" ht="12">
      <c r="B23" s="111">
        <v>375</v>
      </c>
      <c r="C23" s="110" t="s">
        <v>758</v>
      </c>
      <c r="D23" s="110" t="s">
        <v>98</v>
      </c>
      <c r="E23" s="111" t="s">
        <v>757</v>
      </c>
      <c r="F23" s="171">
        <v>0.828</v>
      </c>
      <c r="G23" s="171">
        <v>0.828</v>
      </c>
      <c r="H23" s="167">
        <v>0.828</v>
      </c>
      <c r="I23" s="167">
        <v>0.828</v>
      </c>
    </row>
    <row r="24" spans="2:9" ht="13.5">
      <c r="B24" s="199">
        <v>615</v>
      </c>
      <c r="C24" s="185" t="s">
        <v>759</v>
      </c>
      <c r="D24" s="180" t="s">
        <v>760</v>
      </c>
      <c r="E24" s="181" t="s">
        <v>143</v>
      </c>
      <c r="F24" s="187">
        <v>0.843</v>
      </c>
      <c r="G24" s="182">
        <v>0.843</v>
      </c>
      <c r="H24" s="167"/>
      <c r="I24" s="167"/>
    </row>
    <row r="25" spans="1:9" ht="12">
      <c r="A25" s="13"/>
      <c r="B25" s="118">
        <v>1190</v>
      </c>
      <c r="C25" s="166" t="s">
        <v>761</v>
      </c>
      <c r="D25" s="166" t="s">
        <v>762</v>
      </c>
      <c r="E25" s="111"/>
      <c r="F25" s="171">
        <v>0.875</v>
      </c>
      <c r="G25" s="165">
        <v>0.875</v>
      </c>
      <c r="H25" s="165">
        <v>0.876</v>
      </c>
      <c r="I25" s="165">
        <v>0.876</v>
      </c>
    </row>
    <row r="26" spans="1:9" ht="12">
      <c r="A26" s="13"/>
      <c r="B26" s="118">
        <v>2177</v>
      </c>
      <c r="C26" s="57" t="s">
        <v>117</v>
      </c>
      <c r="D26" s="57" t="s">
        <v>118</v>
      </c>
      <c r="E26" s="111" t="s">
        <v>183</v>
      </c>
      <c r="F26" s="171">
        <v>0.708</v>
      </c>
      <c r="G26" s="171">
        <v>0.708</v>
      </c>
      <c r="H26" s="167">
        <v>0.708</v>
      </c>
      <c r="I26" s="167">
        <v>0.708</v>
      </c>
    </row>
    <row r="27" spans="1:9" ht="13.5">
      <c r="A27" s="13"/>
      <c r="B27" s="199">
        <v>2321</v>
      </c>
      <c r="C27" s="193" t="s">
        <v>763</v>
      </c>
      <c r="D27" s="183" t="s">
        <v>764</v>
      </c>
      <c r="E27" s="181" t="s">
        <v>143</v>
      </c>
      <c r="F27" s="188">
        <v>0.958</v>
      </c>
      <c r="G27" s="184">
        <v>0.958</v>
      </c>
      <c r="H27" s="167"/>
      <c r="I27" s="167"/>
    </row>
    <row r="28" spans="2:9" ht="12">
      <c r="B28" s="118">
        <v>2477</v>
      </c>
      <c r="C28" s="114" t="s">
        <v>101</v>
      </c>
      <c r="D28" s="114" t="s">
        <v>102</v>
      </c>
      <c r="E28" s="111" t="s">
        <v>183</v>
      </c>
      <c r="F28" s="171">
        <v>1.176</v>
      </c>
      <c r="G28" s="171">
        <v>1.176</v>
      </c>
      <c r="H28" s="165">
        <v>1.176</v>
      </c>
      <c r="I28" s="165">
        <v>1.186</v>
      </c>
    </row>
    <row r="29" spans="1:9" ht="12">
      <c r="A29" s="6">
        <v>1</v>
      </c>
      <c r="B29" s="118">
        <v>2500</v>
      </c>
      <c r="C29" s="57" t="s">
        <v>41</v>
      </c>
      <c r="D29" s="57" t="s">
        <v>119</v>
      </c>
      <c r="E29" s="111" t="s">
        <v>183</v>
      </c>
      <c r="F29" s="165">
        <v>0.955</v>
      </c>
      <c r="G29" s="165">
        <v>0.954</v>
      </c>
      <c r="H29" s="165">
        <v>0.955</v>
      </c>
      <c r="I29" s="165">
        <v>0.956</v>
      </c>
    </row>
    <row r="30" spans="1:9" ht="12">
      <c r="A30" s="13">
        <v>1</v>
      </c>
      <c r="B30" s="111">
        <v>3173</v>
      </c>
      <c r="C30" s="110" t="s">
        <v>64</v>
      </c>
      <c r="D30" s="110" t="s">
        <v>765</v>
      </c>
      <c r="E30" s="111" t="s">
        <v>766</v>
      </c>
      <c r="F30" s="171">
        <v>1.013</v>
      </c>
      <c r="G30" s="165">
        <v>1.013</v>
      </c>
      <c r="H30" s="165">
        <v>1.014</v>
      </c>
      <c r="I30" s="165">
        <v>1.016</v>
      </c>
    </row>
    <row r="31" spans="1:9" ht="13.5">
      <c r="A31" s="6">
        <v>1</v>
      </c>
      <c r="B31" s="118">
        <v>3525</v>
      </c>
      <c r="C31" s="168" t="s">
        <v>767</v>
      </c>
      <c r="D31" s="169" t="s">
        <v>768</v>
      </c>
      <c r="E31" s="181" t="s">
        <v>143</v>
      </c>
      <c r="F31" s="204">
        <v>1.031</v>
      </c>
      <c r="G31" s="165">
        <v>1.032</v>
      </c>
      <c r="H31" s="165">
        <v>1.034</v>
      </c>
      <c r="I31" s="165">
        <v>1.039</v>
      </c>
    </row>
    <row r="32" spans="2:9" ht="12">
      <c r="B32" s="111">
        <v>3687</v>
      </c>
      <c r="C32" s="110" t="s">
        <v>769</v>
      </c>
      <c r="D32" s="110" t="s">
        <v>770</v>
      </c>
      <c r="E32" s="111" t="s">
        <v>766</v>
      </c>
      <c r="F32" s="171">
        <v>0.93</v>
      </c>
      <c r="G32" s="171">
        <v>0.93</v>
      </c>
      <c r="H32" s="167">
        <v>0.93</v>
      </c>
      <c r="I32" s="167">
        <v>0.93</v>
      </c>
    </row>
    <row r="33" spans="1:9" ht="12">
      <c r="A33" s="13"/>
      <c r="B33" s="118">
        <v>3689</v>
      </c>
      <c r="C33" s="57" t="s">
        <v>124</v>
      </c>
      <c r="D33" s="57" t="s">
        <v>125</v>
      </c>
      <c r="E33" s="111" t="s">
        <v>183</v>
      </c>
      <c r="F33" s="171">
        <v>0.904</v>
      </c>
      <c r="G33" s="171">
        <v>0.904</v>
      </c>
      <c r="H33" s="167">
        <v>0.904</v>
      </c>
      <c r="I33" s="167">
        <v>0.904</v>
      </c>
    </row>
    <row r="34" spans="1:9" ht="13.5">
      <c r="A34" s="13"/>
      <c r="B34" s="118">
        <v>3765</v>
      </c>
      <c r="C34" s="114" t="s">
        <v>771</v>
      </c>
      <c r="D34" s="57" t="s">
        <v>772</v>
      </c>
      <c r="E34" s="181" t="s">
        <v>143</v>
      </c>
      <c r="F34" s="204">
        <v>1.25</v>
      </c>
      <c r="G34" s="165">
        <v>1.26</v>
      </c>
      <c r="H34" s="165">
        <v>1.257</v>
      </c>
      <c r="I34" s="165">
        <v>1.255</v>
      </c>
    </row>
    <row r="35" spans="1:9" ht="12">
      <c r="A35" s="13"/>
      <c r="B35" s="118">
        <v>4004</v>
      </c>
      <c r="C35" s="57" t="s">
        <v>30</v>
      </c>
      <c r="D35" s="57" t="s">
        <v>31</v>
      </c>
      <c r="E35" s="111" t="s">
        <v>183</v>
      </c>
      <c r="F35" s="204">
        <v>1.06</v>
      </c>
      <c r="G35" s="165">
        <v>1.061</v>
      </c>
      <c r="H35" s="165">
        <v>1.064</v>
      </c>
      <c r="I35" s="165">
        <v>1.067</v>
      </c>
    </row>
    <row r="36" spans="1:9" ht="12">
      <c r="A36" s="13"/>
      <c r="B36" s="111">
        <v>4023</v>
      </c>
      <c r="C36" s="54" t="s">
        <v>142</v>
      </c>
      <c r="D36" s="110" t="s">
        <v>33</v>
      </c>
      <c r="E36" s="111" t="s">
        <v>183</v>
      </c>
      <c r="F36" s="171">
        <v>1.028</v>
      </c>
      <c r="G36" s="171">
        <v>1.028</v>
      </c>
      <c r="H36" s="167">
        <v>1.028</v>
      </c>
      <c r="I36" s="167">
        <v>1.028</v>
      </c>
    </row>
    <row r="37" spans="1:9" ht="12">
      <c r="A37" s="6">
        <v>1</v>
      </c>
      <c r="B37" s="118">
        <v>4135</v>
      </c>
      <c r="C37" s="57" t="s">
        <v>27</v>
      </c>
      <c r="D37" s="57" t="s">
        <v>28</v>
      </c>
      <c r="E37" s="111" t="s">
        <v>183</v>
      </c>
      <c r="F37" s="171">
        <v>1.037</v>
      </c>
      <c r="G37" s="165">
        <v>1.037</v>
      </c>
      <c r="H37" s="167">
        <v>1.037</v>
      </c>
      <c r="I37" s="167">
        <v>1.037</v>
      </c>
    </row>
    <row r="38" spans="1:9" ht="12">
      <c r="A38" s="13"/>
      <c r="B38" s="111">
        <v>4136</v>
      </c>
      <c r="C38" s="124" t="s">
        <v>773</v>
      </c>
      <c r="D38" s="124" t="s">
        <v>774</v>
      </c>
      <c r="E38" s="111" t="s">
        <v>183</v>
      </c>
      <c r="F38" s="171">
        <v>0.965</v>
      </c>
      <c r="G38" s="171">
        <v>0.965</v>
      </c>
      <c r="H38" s="167">
        <v>0.965</v>
      </c>
      <c r="I38" s="167">
        <v>0.965</v>
      </c>
    </row>
    <row r="39" spans="2:9" ht="12">
      <c r="B39" s="118">
        <v>4321</v>
      </c>
      <c r="C39" s="57" t="s">
        <v>105</v>
      </c>
      <c r="D39" s="39" t="s">
        <v>10</v>
      </c>
      <c r="E39" s="111" t="s">
        <v>183</v>
      </c>
      <c r="F39" s="204">
        <v>1.384</v>
      </c>
      <c r="G39" s="165">
        <v>1.385</v>
      </c>
      <c r="H39" s="165">
        <v>1.38</v>
      </c>
      <c r="I39" s="165"/>
    </row>
    <row r="40" spans="1:9" ht="12">
      <c r="A40" s="13"/>
      <c r="B40" s="111">
        <v>4418</v>
      </c>
      <c r="C40" s="110" t="s">
        <v>775</v>
      </c>
      <c r="D40" s="110" t="s">
        <v>17</v>
      </c>
      <c r="E40" s="111" t="s">
        <v>757</v>
      </c>
      <c r="F40" s="171">
        <v>0.844</v>
      </c>
      <c r="G40" s="171">
        <v>0.844</v>
      </c>
      <c r="H40" s="167">
        <v>0.844</v>
      </c>
      <c r="I40" s="167">
        <v>0.844</v>
      </c>
    </row>
    <row r="41" spans="1:9" ht="12">
      <c r="A41" s="13"/>
      <c r="B41" s="118">
        <v>4506</v>
      </c>
      <c r="C41" s="114" t="s">
        <v>776</v>
      </c>
      <c r="D41" s="170" t="s">
        <v>777</v>
      </c>
      <c r="E41" s="111"/>
      <c r="F41" s="171">
        <v>1.153</v>
      </c>
      <c r="G41" s="171">
        <v>1.153</v>
      </c>
      <c r="H41" s="179">
        <v>1.153</v>
      </c>
      <c r="I41" s="165">
        <v>1.153</v>
      </c>
    </row>
    <row r="42" spans="2:9" ht="12">
      <c r="B42" s="111">
        <v>4621</v>
      </c>
      <c r="C42" s="110" t="s">
        <v>778</v>
      </c>
      <c r="D42" s="110" t="s">
        <v>779</v>
      </c>
      <c r="E42" s="111" t="s">
        <v>754</v>
      </c>
      <c r="F42" s="171">
        <v>0.912</v>
      </c>
      <c r="G42" s="171">
        <v>0.912</v>
      </c>
      <c r="H42" s="167">
        <v>0.912</v>
      </c>
      <c r="I42" s="167">
        <v>0.912</v>
      </c>
    </row>
    <row r="43" spans="2:9" ht="12">
      <c r="B43" s="111">
        <v>4639</v>
      </c>
      <c r="C43" s="110" t="s">
        <v>70</v>
      </c>
      <c r="D43" s="110" t="s">
        <v>26</v>
      </c>
      <c r="E43" s="111" t="s">
        <v>766</v>
      </c>
      <c r="F43" s="171">
        <v>0.95</v>
      </c>
      <c r="G43" s="171">
        <v>0.95</v>
      </c>
      <c r="H43" s="167">
        <v>0.95</v>
      </c>
      <c r="I43" s="167">
        <v>0.95</v>
      </c>
    </row>
    <row r="44" spans="2:9" ht="12">
      <c r="B44" s="118">
        <v>4677</v>
      </c>
      <c r="C44" s="110" t="s">
        <v>25</v>
      </c>
      <c r="D44" s="57" t="s">
        <v>26</v>
      </c>
      <c r="E44" s="111" t="s">
        <v>183</v>
      </c>
      <c r="F44" s="171">
        <v>0.95</v>
      </c>
      <c r="G44" s="171">
        <v>0.95</v>
      </c>
      <c r="H44" s="167">
        <v>0.95</v>
      </c>
      <c r="I44" s="167">
        <v>0.95</v>
      </c>
    </row>
    <row r="45" spans="1:9" ht="12">
      <c r="A45" s="13"/>
      <c r="B45" s="118">
        <v>4710</v>
      </c>
      <c r="C45" s="57" t="s">
        <v>115</v>
      </c>
      <c r="D45" s="57" t="s">
        <v>23</v>
      </c>
      <c r="E45" s="111" t="s">
        <v>183</v>
      </c>
      <c r="F45" s="171">
        <v>0.895</v>
      </c>
      <c r="G45" s="171">
        <v>0.895</v>
      </c>
      <c r="H45" s="165">
        <v>0.895</v>
      </c>
      <c r="I45" s="167">
        <v>0.888</v>
      </c>
    </row>
    <row r="46" spans="1:9" ht="12">
      <c r="A46" s="13"/>
      <c r="B46" s="118">
        <v>4712</v>
      </c>
      <c r="C46" s="57" t="s">
        <v>37</v>
      </c>
      <c r="D46" s="57" t="s">
        <v>23</v>
      </c>
      <c r="E46" s="111" t="s">
        <v>183</v>
      </c>
      <c r="F46" s="171">
        <v>0.895</v>
      </c>
      <c r="G46" s="171">
        <v>0.895</v>
      </c>
      <c r="H46" s="165">
        <v>0.895</v>
      </c>
      <c r="I46" s="167">
        <v>0.888</v>
      </c>
    </row>
    <row r="47" spans="1:9" ht="12">
      <c r="A47" s="6">
        <v>1</v>
      </c>
      <c r="B47" s="111">
        <v>4750</v>
      </c>
      <c r="C47" s="116" t="s">
        <v>99</v>
      </c>
      <c r="D47" s="110" t="s">
        <v>100</v>
      </c>
      <c r="E47" s="111" t="s">
        <v>754</v>
      </c>
      <c r="F47" s="171">
        <v>0.996</v>
      </c>
      <c r="G47" s="171">
        <v>0.996</v>
      </c>
      <c r="H47" s="167">
        <v>0.996</v>
      </c>
      <c r="I47" s="167">
        <v>0.996</v>
      </c>
    </row>
    <row r="48" spans="1:9" ht="12">
      <c r="A48" s="13"/>
      <c r="B48" s="111">
        <v>4774</v>
      </c>
      <c r="C48" s="110" t="s">
        <v>780</v>
      </c>
      <c r="D48" s="110" t="s">
        <v>781</v>
      </c>
      <c r="E48" s="111" t="s">
        <v>766</v>
      </c>
      <c r="F48" s="171">
        <v>1.01</v>
      </c>
      <c r="G48" s="165">
        <v>1.01</v>
      </c>
      <c r="H48" s="179">
        <v>1.012</v>
      </c>
      <c r="I48" s="165">
        <v>1.012</v>
      </c>
    </row>
    <row r="49" spans="2:9" ht="12">
      <c r="B49" s="118">
        <v>4794</v>
      </c>
      <c r="C49" s="57" t="s">
        <v>134</v>
      </c>
      <c r="D49" s="57" t="s">
        <v>135</v>
      </c>
      <c r="E49" s="111" t="s">
        <v>183</v>
      </c>
      <c r="F49" s="171">
        <v>0.85</v>
      </c>
      <c r="G49" s="171">
        <v>0.85</v>
      </c>
      <c r="H49" s="167">
        <v>0.85</v>
      </c>
      <c r="I49" s="167">
        <v>0.85</v>
      </c>
    </row>
    <row r="50" spans="2:9" ht="12">
      <c r="B50" s="194">
        <v>4825</v>
      </c>
      <c r="C50" s="110" t="s">
        <v>67</v>
      </c>
      <c r="D50" s="110" t="s">
        <v>68</v>
      </c>
      <c r="E50" s="111" t="s">
        <v>766</v>
      </c>
      <c r="F50" s="165">
        <v>0.913</v>
      </c>
      <c r="G50" s="165">
        <v>0.913</v>
      </c>
      <c r="H50" s="165">
        <v>0.913</v>
      </c>
      <c r="I50" s="165">
        <v>0.913</v>
      </c>
    </row>
    <row r="51" spans="1:9" ht="12">
      <c r="A51" s="13">
        <v>1</v>
      </c>
      <c r="B51" s="111">
        <v>4832</v>
      </c>
      <c r="C51" s="196"/>
      <c r="D51" s="110" t="s">
        <v>65</v>
      </c>
      <c r="E51" s="111" t="s">
        <v>766</v>
      </c>
      <c r="F51" s="171">
        <v>0.98</v>
      </c>
      <c r="G51" s="171">
        <v>0.98</v>
      </c>
      <c r="H51" s="167">
        <v>0.98</v>
      </c>
      <c r="I51" s="167">
        <v>0.98</v>
      </c>
    </row>
    <row r="52" spans="1:9" ht="12">
      <c r="A52" s="13"/>
      <c r="B52" s="125">
        <v>4932</v>
      </c>
      <c r="C52" s="119" t="s">
        <v>60</v>
      </c>
      <c r="D52" s="119" t="s">
        <v>59</v>
      </c>
      <c r="E52" s="111" t="s">
        <v>766</v>
      </c>
      <c r="F52" s="171">
        <v>0.991</v>
      </c>
      <c r="G52" s="171">
        <v>0.991</v>
      </c>
      <c r="H52" s="165">
        <v>0.991</v>
      </c>
      <c r="I52" s="165">
        <v>0.991</v>
      </c>
    </row>
    <row r="53" spans="2:9" ht="12">
      <c r="B53" s="118">
        <v>5015</v>
      </c>
      <c r="C53" s="57" t="s">
        <v>130</v>
      </c>
      <c r="D53" s="57" t="s">
        <v>131</v>
      </c>
      <c r="E53" s="111" t="s">
        <v>183</v>
      </c>
      <c r="F53" s="171">
        <v>1.037</v>
      </c>
      <c r="G53" s="171">
        <v>1.037</v>
      </c>
      <c r="H53" s="167">
        <v>1.037</v>
      </c>
      <c r="I53" s="167">
        <v>1.037</v>
      </c>
    </row>
    <row r="54" spans="1:9" ht="12">
      <c r="A54" s="13"/>
      <c r="B54" s="111">
        <v>5016</v>
      </c>
      <c r="C54" s="54" t="s">
        <v>22</v>
      </c>
      <c r="D54" s="110" t="s">
        <v>23</v>
      </c>
      <c r="E54" s="111" t="s">
        <v>183</v>
      </c>
      <c r="F54" s="171">
        <v>0.895</v>
      </c>
      <c r="G54" s="171">
        <v>0.895</v>
      </c>
      <c r="H54" s="165">
        <v>0.895</v>
      </c>
      <c r="I54" s="167">
        <v>0.888</v>
      </c>
    </row>
    <row r="55" spans="1:9" ht="12">
      <c r="A55" s="13">
        <v>1</v>
      </c>
      <c r="B55" s="118">
        <v>5018</v>
      </c>
      <c r="C55" s="57" t="s">
        <v>132</v>
      </c>
      <c r="D55" s="57" t="s">
        <v>23</v>
      </c>
      <c r="E55" s="111" t="s">
        <v>183</v>
      </c>
      <c r="F55" s="171">
        <v>0.895</v>
      </c>
      <c r="G55" s="171">
        <v>0.895</v>
      </c>
      <c r="H55" s="165">
        <v>0.895</v>
      </c>
      <c r="I55" s="167">
        <v>0.888</v>
      </c>
    </row>
    <row r="56" spans="2:9" ht="12">
      <c r="B56" s="111">
        <v>5055</v>
      </c>
      <c r="C56" s="196" t="s">
        <v>782</v>
      </c>
      <c r="D56" s="110" t="s">
        <v>28</v>
      </c>
      <c r="E56" s="111" t="s">
        <v>183</v>
      </c>
      <c r="F56" s="204">
        <v>1.035</v>
      </c>
      <c r="G56" s="165">
        <v>1.038</v>
      </c>
      <c r="H56" s="165">
        <v>1.043</v>
      </c>
      <c r="I56" s="165">
        <v>1.044</v>
      </c>
    </row>
    <row r="57" spans="1:9" ht="12">
      <c r="A57" s="13"/>
      <c r="B57" s="118">
        <v>5084</v>
      </c>
      <c r="C57" s="57" t="s">
        <v>114</v>
      </c>
      <c r="D57" s="57" t="s">
        <v>23</v>
      </c>
      <c r="E57" s="111" t="s">
        <v>183</v>
      </c>
      <c r="F57" s="171">
        <v>0.895</v>
      </c>
      <c r="G57" s="171">
        <v>0.895</v>
      </c>
      <c r="H57" s="165">
        <v>0.895</v>
      </c>
      <c r="I57" s="167">
        <v>0.888</v>
      </c>
    </row>
    <row r="58" spans="1:9" ht="12">
      <c r="A58" s="13"/>
      <c r="B58" s="118">
        <v>5131</v>
      </c>
      <c r="C58" s="114" t="s">
        <v>107</v>
      </c>
      <c r="D58" s="110" t="s">
        <v>783</v>
      </c>
      <c r="E58" s="111" t="s">
        <v>183</v>
      </c>
      <c r="F58" s="204">
        <v>0.982</v>
      </c>
      <c r="G58" s="165">
        <v>0.982</v>
      </c>
      <c r="H58" s="165"/>
      <c r="I58" s="167"/>
    </row>
    <row r="59" spans="1:9" ht="13.5">
      <c r="A59" s="13"/>
      <c r="B59" s="118">
        <v>5157</v>
      </c>
      <c r="C59" s="168" t="s">
        <v>784</v>
      </c>
      <c r="D59" s="166" t="s">
        <v>785</v>
      </c>
      <c r="E59" s="181" t="s">
        <v>143</v>
      </c>
      <c r="F59" s="204">
        <v>0.998</v>
      </c>
      <c r="G59" s="165">
        <v>0.995</v>
      </c>
      <c r="H59" s="165">
        <v>0.996</v>
      </c>
      <c r="I59" s="165">
        <v>0.998</v>
      </c>
    </row>
    <row r="60" spans="1:9" ht="12">
      <c r="A60" s="13"/>
      <c r="B60" s="111">
        <v>5248</v>
      </c>
      <c r="C60" s="110" t="s">
        <v>39</v>
      </c>
      <c r="D60" s="110" t="s">
        <v>40</v>
      </c>
      <c r="E60" s="111" t="s">
        <v>183</v>
      </c>
      <c r="F60" s="171">
        <v>0.951</v>
      </c>
      <c r="G60" s="171">
        <v>0.951</v>
      </c>
      <c r="H60" s="167">
        <v>0.951</v>
      </c>
      <c r="I60" s="167">
        <v>0.951</v>
      </c>
    </row>
    <row r="61" spans="1:9" ht="12">
      <c r="A61" s="13"/>
      <c r="B61" s="118">
        <v>5253</v>
      </c>
      <c r="C61" s="57" t="s">
        <v>32</v>
      </c>
      <c r="D61" s="57" t="s">
        <v>33</v>
      </c>
      <c r="E61" s="111" t="s">
        <v>183</v>
      </c>
      <c r="F61" s="171">
        <v>1.028</v>
      </c>
      <c r="G61" s="171">
        <v>1.028</v>
      </c>
      <c r="H61" s="167">
        <v>1.028</v>
      </c>
      <c r="I61" s="167">
        <v>1.028</v>
      </c>
    </row>
    <row r="62" spans="1:9" ht="13.5">
      <c r="A62" s="13"/>
      <c r="B62" s="13">
        <v>5363</v>
      </c>
      <c r="C62" s="176" t="s">
        <v>11</v>
      </c>
      <c r="D62" s="39" t="s">
        <v>12</v>
      </c>
      <c r="E62" s="181" t="s">
        <v>143</v>
      </c>
      <c r="F62" s="204">
        <v>1.081</v>
      </c>
      <c r="G62" s="165">
        <v>1.084</v>
      </c>
      <c r="H62" s="165">
        <v>1.085</v>
      </c>
      <c r="I62" s="165">
        <v>1.091</v>
      </c>
    </row>
    <row r="63" spans="1:9" ht="12">
      <c r="A63" s="13"/>
      <c r="B63" s="111">
        <v>5404</v>
      </c>
      <c r="C63" s="110" t="s">
        <v>66</v>
      </c>
      <c r="D63" s="110" t="s">
        <v>783</v>
      </c>
      <c r="E63" s="111" t="s">
        <v>766</v>
      </c>
      <c r="F63" s="171">
        <v>0.988</v>
      </c>
      <c r="G63" s="171">
        <v>0.988</v>
      </c>
      <c r="H63" s="167">
        <v>0.988</v>
      </c>
      <c r="I63" s="167">
        <v>0.988</v>
      </c>
    </row>
    <row r="64" spans="1:9" ht="12">
      <c r="A64" s="13"/>
      <c r="B64" s="118">
        <v>5412</v>
      </c>
      <c r="C64" s="168" t="s">
        <v>786</v>
      </c>
      <c r="D64" s="168" t="s">
        <v>787</v>
      </c>
      <c r="E64" s="111"/>
      <c r="F64" s="204">
        <v>0.975</v>
      </c>
      <c r="G64" s="171">
        <v>0.977</v>
      </c>
      <c r="H64" s="165">
        <v>0.977</v>
      </c>
      <c r="I64" s="165">
        <v>0.977</v>
      </c>
    </row>
    <row r="65" spans="1:9" ht="12">
      <c r="A65" s="13"/>
      <c r="B65" s="111">
        <v>5426</v>
      </c>
      <c r="C65" s="196"/>
      <c r="D65" s="110" t="s">
        <v>788</v>
      </c>
      <c r="E65" s="111" t="s">
        <v>757</v>
      </c>
      <c r="F65" s="171">
        <v>0.822</v>
      </c>
      <c r="G65" s="171">
        <v>0.822</v>
      </c>
      <c r="H65" s="167">
        <v>0.822</v>
      </c>
      <c r="I65" s="167">
        <v>0.822</v>
      </c>
    </row>
    <row r="66" spans="2:9" ht="12">
      <c r="B66" s="118">
        <v>5503</v>
      </c>
      <c r="C66" s="57" t="s">
        <v>36</v>
      </c>
      <c r="D66" s="57" t="s">
        <v>789</v>
      </c>
      <c r="E66" s="111" t="s">
        <v>183</v>
      </c>
      <c r="F66" s="204">
        <v>1.192</v>
      </c>
      <c r="G66" s="165">
        <v>1.192</v>
      </c>
      <c r="H66" s="165">
        <v>1.192</v>
      </c>
      <c r="I66" s="165">
        <v>1.197</v>
      </c>
    </row>
    <row r="67" spans="2:9" ht="12">
      <c r="B67" s="118">
        <v>5516</v>
      </c>
      <c r="C67" s="173"/>
      <c r="D67" s="114" t="s">
        <v>104</v>
      </c>
      <c r="E67" s="111" t="s">
        <v>183</v>
      </c>
      <c r="F67" s="171">
        <v>0.937</v>
      </c>
      <c r="G67" s="171">
        <v>0.937</v>
      </c>
      <c r="H67" s="167">
        <v>0.937</v>
      </c>
      <c r="I67" s="167">
        <v>0.937</v>
      </c>
    </row>
    <row r="68" spans="2:9" ht="12">
      <c r="B68" s="111">
        <v>5550</v>
      </c>
      <c r="C68" s="110" t="s">
        <v>61</v>
      </c>
      <c r="D68" s="119" t="s">
        <v>59</v>
      </c>
      <c r="E68" s="111" t="s">
        <v>766</v>
      </c>
      <c r="F68" s="171">
        <v>0.99</v>
      </c>
      <c r="G68" s="171">
        <v>0.99</v>
      </c>
      <c r="H68" s="167">
        <v>0.99</v>
      </c>
      <c r="I68" s="167">
        <v>0.99</v>
      </c>
    </row>
    <row r="69" spans="1:9" ht="13.5">
      <c r="A69" s="13">
        <v>1</v>
      </c>
      <c r="B69" s="111">
        <v>5619</v>
      </c>
      <c r="C69" s="196" t="s">
        <v>13</v>
      </c>
      <c r="D69" s="119" t="s">
        <v>14</v>
      </c>
      <c r="E69" s="181" t="s">
        <v>143</v>
      </c>
      <c r="F69" s="165">
        <v>1.009</v>
      </c>
      <c r="G69" s="165">
        <v>1.011</v>
      </c>
      <c r="H69" s="165">
        <v>1.012</v>
      </c>
      <c r="I69" s="165">
        <v>1.017</v>
      </c>
    </row>
    <row r="70" spans="1:9" ht="13.5">
      <c r="A70" s="13"/>
      <c r="B70" s="199">
        <v>5691</v>
      </c>
      <c r="C70" s="185" t="s">
        <v>790</v>
      </c>
      <c r="D70" s="180" t="s">
        <v>791</v>
      </c>
      <c r="E70" s="181" t="s">
        <v>143</v>
      </c>
      <c r="F70" s="188">
        <v>1.082</v>
      </c>
      <c r="G70" s="184">
        <v>1.082</v>
      </c>
      <c r="H70" s="165"/>
      <c r="I70" s="165"/>
    </row>
    <row r="71" spans="1:9" ht="12">
      <c r="A71" s="6">
        <v>1</v>
      </c>
      <c r="B71" s="118">
        <v>5785</v>
      </c>
      <c r="C71" s="57" t="s">
        <v>29</v>
      </c>
      <c r="D71" s="168" t="s">
        <v>792</v>
      </c>
      <c r="E71" s="111" t="s">
        <v>183</v>
      </c>
      <c r="F71" s="171">
        <v>1.124</v>
      </c>
      <c r="G71" s="171">
        <v>1.114</v>
      </c>
      <c r="H71" s="165">
        <v>1.114</v>
      </c>
      <c r="I71" s="165">
        <v>1.124</v>
      </c>
    </row>
    <row r="72" spans="1:9" ht="12">
      <c r="A72" s="13">
        <v>1</v>
      </c>
      <c r="B72" s="111">
        <v>5791</v>
      </c>
      <c r="C72" s="196" t="s">
        <v>56</v>
      </c>
      <c r="D72" s="110" t="s">
        <v>58</v>
      </c>
      <c r="E72" s="111" t="s">
        <v>766</v>
      </c>
      <c r="F72" s="204">
        <v>1.009</v>
      </c>
      <c r="G72" s="165">
        <v>1.01</v>
      </c>
      <c r="H72" s="165">
        <v>1.011</v>
      </c>
      <c r="I72" s="165">
        <v>1.013</v>
      </c>
    </row>
    <row r="73" spans="1:9" ht="12">
      <c r="A73" s="13"/>
      <c r="B73" s="111">
        <v>5830</v>
      </c>
      <c r="C73" s="196" t="s">
        <v>793</v>
      </c>
      <c r="D73" s="110" t="s">
        <v>794</v>
      </c>
      <c r="E73" s="111" t="s">
        <v>183</v>
      </c>
      <c r="F73" s="204">
        <v>1.04</v>
      </c>
      <c r="G73" s="165">
        <v>1.032</v>
      </c>
      <c r="H73" s="165">
        <v>1.038</v>
      </c>
      <c r="I73" s="165">
        <v>1.04</v>
      </c>
    </row>
    <row r="74" spans="1:9" ht="12">
      <c r="A74" s="13">
        <v>1</v>
      </c>
      <c r="B74" s="118">
        <v>5833</v>
      </c>
      <c r="C74" s="57" t="s">
        <v>24</v>
      </c>
      <c r="D74" s="57" t="s">
        <v>110</v>
      </c>
      <c r="E74" s="111" t="s">
        <v>183</v>
      </c>
      <c r="F74" s="171">
        <v>1.003</v>
      </c>
      <c r="G74" s="171">
        <v>1.003</v>
      </c>
      <c r="H74" s="167">
        <v>1.003</v>
      </c>
      <c r="I74" s="167">
        <v>1.003</v>
      </c>
    </row>
    <row r="75" spans="2:9" ht="12">
      <c r="B75" s="111">
        <v>5841</v>
      </c>
      <c r="C75" s="196" t="s">
        <v>133</v>
      </c>
      <c r="D75" s="57" t="s">
        <v>58</v>
      </c>
      <c r="E75" s="111" t="s">
        <v>183</v>
      </c>
      <c r="F75" s="204">
        <v>1.01</v>
      </c>
      <c r="G75" s="165">
        <v>1.011</v>
      </c>
      <c r="H75" s="165">
        <v>1.012</v>
      </c>
      <c r="I75" s="165">
        <v>1.014</v>
      </c>
    </row>
    <row r="76" spans="1:9" ht="12">
      <c r="A76" s="6">
        <v>1</v>
      </c>
      <c r="B76" s="111">
        <v>5865</v>
      </c>
      <c r="C76" s="110" t="s">
        <v>38</v>
      </c>
      <c r="D76" s="110" t="s">
        <v>31</v>
      </c>
      <c r="E76" s="111" t="s">
        <v>183</v>
      </c>
      <c r="F76" s="171">
        <v>1.069</v>
      </c>
      <c r="G76" s="171">
        <v>1.069</v>
      </c>
      <c r="H76" s="167">
        <v>1.069</v>
      </c>
      <c r="I76" s="167">
        <v>1.069</v>
      </c>
    </row>
    <row r="77" spans="1:9" ht="13.5">
      <c r="A77" s="13"/>
      <c r="B77" s="118">
        <v>5870</v>
      </c>
      <c r="C77" s="173" t="s">
        <v>122</v>
      </c>
      <c r="D77" s="114" t="s">
        <v>123</v>
      </c>
      <c r="E77" s="181" t="s">
        <v>143</v>
      </c>
      <c r="F77" s="204">
        <v>1.065</v>
      </c>
      <c r="G77" s="165">
        <v>1.066</v>
      </c>
      <c r="H77" s="165">
        <v>1.067</v>
      </c>
      <c r="I77" s="165">
        <v>1.071</v>
      </c>
    </row>
    <row r="78" spans="1:9" ht="12">
      <c r="A78" s="13">
        <v>1</v>
      </c>
      <c r="B78" s="111">
        <v>5920</v>
      </c>
      <c r="C78" s="110" t="s">
        <v>795</v>
      </c>
      <c r="D78" s="110" t="s">
        <v>20</v>
      </c>
      <c r="E78" s="111" t="s">
        <v>183</v>
      </c>
      <c r="F78" s="171">
        <v>0.844</v>
      </c>
      <c r="G78" s="171">
        <v>0.844</v>
      </c>
      <c r="H78" s="167">
        <v>0.844</v>
      </c>
      <c r="I78" s="167">
        <v>0.844</v>
      </c>
    </row>
    <row r="79" spans="2:9" ht="12">
      <c r="B79" s="111">
        <v>5933</v>
      </c>
      <c r="C79" s="110" t="s">
        <v>57</v>
      </c>
      <c r="D79" s="110" t="s">
        <v>58</v>
      </c>
      <c r="E79" s="111" t="s">
        <v>766</v>
      </c>
      <c r="F79" s="204">
        <v>1.01</v>
      </c>
      <c r="G79" s="165">
        <v>1.011</v>
      </c>
      <c r="H79" s="165">
        <v>1.013</v>
      </c>
      <c r="I79" s="165">
        <v>1.015</v>
      </c>
    </row>
    <row r="80" spans="2:9" ht="12">
      <c r="B80" s="118">
        <v>6066</v>
      </c>
      <c r="C80" s="57" t="s">
        <v>128</v>
      </c>
      <c r="D80" s="57" t="s">
        <v>129</v>
      </c>
      <c r="E80" s="111" t="s">
        <v>183</v>
      </c>
      <c r="F80" s="171">
        <v>0.98</v>
      </c>
      <c r="G80" s="171">
        <v>0.98</v>
      </c>
      <c r="H80" s="167">
        <v>0.98</v>
      </c>
      <c r="I80" s="167">
        <v>0.98</v>
      </c>
    </row>
    <row r="81" spans="1:9" ht="12">
      <c r="A81" s="13"/>
      <c r="B81" s="118">
        <v>6155</v>
      </c>
      <c r="C81" s="176" t="s">
        <v>796</v>
      </c>
      <c r="D81" s="57" t="s">
        <v>35</v>
      </c>
      <c r="E81" s="111" t="s">
        <v>766</v>
      </c>
      <c r="F81" s="204">
        <v>1.019</v>
      </c>
      <c r="G81" s="165">
        <v>1.019</v>
      </c>
      <c r="H81" s="165">
        <v>1.021</v>
      </c>
      <c r="I81" s="165">
        <v>1.022</v>
      </c>
    </row>
    <row r="82" spans="1:9" ht="12">
      <c r="A82" s="6">
        <v>6299</v>
      </c>
      <c r="B82" s="118">
        <v>6229</v>
      </c>
      <c r="C82" s="114" t="s">
        <v>120</v>
      </c>
      <c r="D82" s="114" t="s">
        <v>121</v>
      </c>
      <c r="E82" s="111" t="s">
        <v>183</v>
      </c>
      <c r="F82" s="171">
        <v>0.931</v>
      </c>
      <c r="G82" s="165">
        <v>0.931</v>
      </c>
      <c r="H82" s="167">
        <v>0.936</v>
      </c>
      <c r="I82" s="167">
        <v>0.936</v>
      </c>
    </row>
    <row r="83" spans="2:9" ht="12">
      <c r="B83" s="111">
        <v>6287</v>
      </c>
      <c r="C83" s="54" t="s">
        <v>140</v>
      </c>
      <c r="D83" s="110" t="s">
        <v>141</v>
      </c>
      <c r="E83" s="111" t="s">
        <v>183</v>
      </c>
      <c r="F83" s="171">
        <v>0.951</v>
      </c>
      <c r="G83" s="171">
        <v>0.951</v>
      </c>
      <c r="H83" s="167">
        <v>0.951</v>
      </c>
      <c r="I83" s="167">
        <v>0.951</v>
      </c>
    </row>
    <row r="84" spans="1:9" ht="12">
      <c r="A84" s="13"/>
      <c r="B84" s="118">
        <v>6288</v>
      </c>
      <c r="C84" s="57" t="s">
        <v>108</v>
      </c>
      <c r="D84" s="57" t="s">
        <v>109</v>
      </c>
      <c r="E84" s="111" t="s">
        <v>183</v>
      </c>
      <c r="F84" s="171">
        <v>1.159</v>
      </c>
      <c r="G84" s="171">
        <v>1.159</v>
      </c>
      <c r="H84" s="167">
        <v>1.159</v>
      </c>
      <c r="I84" s="167">
        <v>1.159</v>
      </c>
    </row>
    <row r="85" spans="2:9" ht="12">
      <c r="B85" s="118">
        <v>6311</v>
      </c>
      <c r="C85" s="57" t="s">
        <v>126</v>
      </c>
      <c r="D85" s="57" t="s">
        <v>127</v>
      </c>
      <c r="E85" s="111" t="s">
        <v>183</v>
      </c>
      <c r="F85" s="171">
        <v>0.944</v>
      </c>
      <c r="G85" s="171">
        <v>0.944</v>
      </c>
      <c r="H85" s="167">
        <v>0.944</v>
      </c>
      <c r="I85" s="167">
        <v>0.944</v>
      </c>
    </row>
    <row r="86" spans="1:9" ht="13.5">
      <c r="A86" s="6">
        <v>1</v>
      </c>
      <c r="B86" s="118">
        <v>6318</v>
      </c>
      <c r="C86" s="174"/>
      <c r="D86" s="168" t="s">
        <v>797</v>
      </c>
      <c r="E86" s="181" t="s">
        <v>143</v>
      </c>
      <c r="F86" s="171">
        <v>1.027</v>
      </c>
      <c r="G86" s="165">
        <v>1.027</v>
      </c>
      <c r="H86" s="165">
        <v>1.028</v>
      </c>
      <c r="I86" s="165">
        <v>1.027</v>
      </c>
    </row>
    <row r="87" spans="2:9" ht="12">
      <c r="B87" s="118">
        <v>6356</v>
      </c>
      <c r="C87" s="168" t="s">
        <v>798</v>
      </c>
      <c r="D87" s="168" t="s">
        <v>799</v>
      </c>
      <c r="E87" s="111" t="s">
        <v>183</v>
      </c>
      <c r="F87" s="171">
        <v>0.926</v>
      </c>
      <c r="G87" s="165">
        <v>0.926</v>
      </c>
      <c r="H87" s="165"/>
      <c r="I87" s="165"/>
    </row>
    <row r="88" spans="1:9" ht="13.5">
      <c r="A88" s="6">
        <v>1</v>
      </c>
      <c r="B88" s="118">
        <v>6377</v>
      </c>
      <c r="C88" s="168" t="s">
        <v>800</v>
      </c>
      <c r="D88" s="168" t="s">
        <v>801</v>
      </c>
      <c r="E88" s="181" t="s">
        <v>143</v>
      </c>
      <c r="F88" s="171">
        <v>1.026</v>
      </c>
      <c r="G88" s="165">
        <v>1.026</v>
      </c>
      <c r="H88" s="165">
        <v>1.027</v>
      </c>
      <c r="I88" s="165">
        <v>1.024</v>
      </c>
    </row>
    <row r="89" spans="1:9" ht="12">
      <c r="A89" s="6">
        <v>1</v>
      </c>
      <c r="B89" s="118">
        <v>6379</v>
      </c>
      <c r="C89" s="176"/>
      <c r="D89" s="57" t="s">
        <v>802</v>
      </c>
      <c r="E89" s="111" t="s">
        <v>183</v>
      </c>
      <c r="F89" s="171">
        <v>1.043</v>
      </c>
      <c r="G89" s="165">
        <v>1.043</v>
      </c>
      <c r="H89" s="165">
        <v>1.045</v>
      </c>
      <c r="I89" s="165">
        <v>1.051</v>
      </c>
    </row>
    <row r="90" spans="2:9" ht="12">
      <c r="B90" s="118">
        <v>6423</v>
      </c>
      <c r="C90" s="57" t="s">
        <v>136</v>
      </c>
      <c r="D90" s="57" t="s">
        <v>137</v>
      </c>
      <c r="E90" s="111" t="s">
        <v>183</v>
      </c>
      <c r="F90" s="171">
        <v>0.844</v>
      </c>
      <c r="G90" s="171">
        <v>0.844</v>
      </c>
      <c r="H90" s="167">
        <v>0.844</v>
      </c>
      <c r="I90" s="167">
        <v>0.844</v>
      </c>
    </row>
    <row r="91" spans="2:9" ht="12">
      <c r="B91" s="118">
        <v>6482</v>
      </c>
      <c r="C91" s="114" t="s">
        <v>803</v>
      </c>
      <c r="D91" s="114" t="s">
        <v>804</v>
      </c>
      <c r="E91" s="111"/>
      <c r="F91" s="171">
        <v>0.925</v>
      </c>
      <c r="G91" s="171">
        <v>0.925</v>
      </c>
      <c r="H91" s="165">
        <v>0.925</v>
      </c>
      <c r="I91" s="165">
        <v>0.935</v>
      </c>
    </row>
    <row r="92" spans="2:9" ht="12">
      <c r="B92" s="111">
        <v>6496</v>
      </c>
      <c r="C92" s="110" t="s">
        <v>805</v>
      </c>
      <c r="D92" s="110" t="s">
        <v>16</v>
      </c>
      <c r="E92" s="111" t="s">
        <v>757</v>
      </c>
      <c r="F92" s="171">
        <v>0.817</v>
      </c>
      <c r="G92" s="171">
        <v>0.817</v>
      </c>
      <c r="H92" s="167">
        <v>0.817</v>
      </c>
      <c r="I92" s="167">
        <v>0.817</v>
      </c>
    </row>
    <row r="93" spans="1:9" ht="12">
      <c r="A93" s="13"/>
      <c r="B93" s="111">
        <v>6499</v>
      </c>
      <c r="C93" s="110" t="s">
        <v>806</v>
      </c>
      <c r="D93" s="110" t="s">
        <v>807</v>
      </c>
      <c r="E93" s="111" t="s">
        <v>757</v>
      </c>
      <c r="F93" s="171">
        <v>0.885</v>
      </c>
      <c r="G93" s="171">
        <v>0.885</v>
      </c>
      <c r="H93" s="167">
        <v>0.885</v>
      </c>
      <c r="I93" s="167">
        <v>0.885</v>
      </c>
    </row>
    <row r="94" spans="2:9" ht="12">
      <c r="B94" s="118">
        <v>6536</v>
      </c>
      <c r="C94" s="114" t="s">
        <v>808</v>
      </c>
      <c r="D94" s="114" t="s">
        <v>809</v>
      </c>
      <c r="E94" s="111" t="s">
        <v>183</v>
      </c>
      <c r="F94" s="171">
        <v>0.98</v>
      </c>
      <c r="G94" s="171">
        <v>0.98</v>
      </c>
      <c r="H94" s="167">
        <v>0.98</v>
      </c>
      <c r="I94" s="167">
        <v>0.98</v>
      </c>
    </row>
    <row r="95" spans="2:9" ht="12">
      <c r="B95" s="111">
        <v>6564</v>
      </c>
      <c r="C95" s="114" t="s">
        <v>810</v>
      </c>
      <c r="D95" s="114" t="s">
        <v>811</v>
      </c>
      <c r="E95" s="111" t="s">
        <v>757</v>
      </c>
      <c r="F95" s="171">
        <v>0.861</v>
      </c>
      <c r="G95" s="171">
        <v>0.861</v>
      </c>
      <c r="H95" s="167">
        <v>0.861</v>
      </c>
      <c r="I95" s="167">
        <v>0.861</v>
      </c>
    </row>
    <row r="96" spans="2:9" ht="13.5">
      <c r="B96" s="199">
        <v>6644</v>
      </c>
      <c r="C96" s="200" t="s">
        <v>812</v>
      </c>
      <c r="D96" s="201" t="s">
        <v>813</v>
      </c>
      <c r="E96" s="185" t="s">
        <v>143</v>
      </c>
      <c r="F96" s="204">
        <v>1.014</v>
      </c>
      <c r="G96" s="186">
        <v>1.014</v>
      </c>
      <c r="H96" s="167"/>
      <c r="I96" s="167"/>
    </row>
    <row r="97" spans="2:9" ht="13.5">
      <c r="B97" s="199">
        <v>6653</v>
      </c>
      <c r="C97" s="200" t="s">
        <v>818</v>
      </c>
      <c r="D97" s="110" t="s">
        <v>816</v>
      </c>
      <c r="E97" s="111" t="s">
        <v>183</v>
      </c>
      <c r="F97" s="205">
        <v>0.832</v>
      </c>
      <c r="G97" s="198"/>
      <c r="H97" s="167"/>
      <c r="I97" s="167"/>
    </row>
    <row r="98" spans="2:9" ht="13.5">
      <c r="B98" s="199">
        <v>6670</v>
      </c>
      <c r="C98" s="202" t="s">
        <v>814</v>
      </c>
      <c r="D98" s="202" t="s">
        <v>815</v>
      </c>
      <c r="E98" s="111" t="s">
        <v>183</v>
      </c>
      <c r="F98" s="197">
        <v>0.977</v>
      </c>
      <c r="G98" s="198"/>
      <c r="H98" s="167"/>
      <c r="I98" s="167"/>
    </row>
    <row r="99" spans="2:9" ht="12">
      <c r="B99" s="111">
        <v>7717</v>
      </c>
      <c r="C99" s="116" t="s">
        <v>147</v>
      </c>
      <c r="D99" s="110" t="s">
        <v>148</v>
      </c>
      <c r="E99" s="111" t="s">
        <v>183</v>
      </c>
      <c r="F99" s="171">
        <v>0.867</v>
      </c>
      <c r="G99" s="171">
        <v>0.867</v>
      </c>
      <c r="H99" s="167">
        <v>0.867</v>
      </c>
      <c r="I99" s="167">
        <v>0.867</v>
      </c>
    </row>
    <row r="100" spans="2:8" ht="12">
      <c r="B100" s="13"/>
      <c r="H100" s="60"/>
    </row>
    <row r="101" ht="12">
      <c r="B101" s="13"/>
    </row>
    <row r="102" ht="12">
      <c r="B102" s="13"/>
    </row>
    <row r="103" ht="12">
      <c r="B103" s="13"/>
    </row>
    <row r="104" ht="12">
      <c r="B104" s="13"/>
    </row>
    <row r="105" ht="12">
      <c r="B105" s="13"/>
    </row>
    <row r="106" ht="12">
      <c r="B106" s="13"/>
    </row>
    <row r="107" ht="12">
      <c r="B107" s="13"/>
    </row>
    <row r="108" ht="12">
      <c r="B108" s="13"/>
    </row>
    <row r="109" ht="12">
      <c r="B109" s="13"/>
    </row>
    <row r="110" ht="12">
      <c r="B110" s="13"/>
    </row>
    <row r="111" ht="12">
      <c r="B111" s="13"/>
    </row>
    <row r="112" ht="12">
      <c r="B112" s="13"/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8"/>
  <sheetViews>
    <sheetView workbookViewId="0" topLeftCell="A1">
      <selection activeCell="N16" sqref="N16"/>
    </sheetView>
  </sheetViews>
  <sheetFormatPr defaultColWidth="9.140625" defaultRowHeight="12"/>
  <cols>
    <col min="1" max="1" width="6.8515625" style="5" customWidth="1"/>
    <col min="2" max="2" width="6.57421875" style="6" customWidth="1"/>
    <col min="3" max="3" width="21.140625" style="38" customWidth="1"/>
    <col min="4" max="4" width="21.140625" style="5" customWidth="1"/>
    <col min="5" max="7" width="6.421875" style="13" customWidth="1"/>
    <col min="8" max="8" width="7.7109375" style="152" customWidth="1"/>
    <col min="9" max="9" width="7.28125" style="153" customWidth="1"/>
    <col min="10" max="10" width="7.28125" style="6" customWidth="1"/>
    <col min="11" max="11" width="9.140625" style="5" customWidth="1"/>
    <col min="12" max="12" width="11.57421875" style="5" customWidth="1"/>
    <col min="13" max="13" width="13.7109375" style="5" customWidth="1"/>
    <col min="14" max="14" width="13.8515625" style="5" customWidth="1"/>
    <col min="15" max="15" width="11.7109375" style="5" customWidth="1"/>
    <col min="16" max="16384" width="9.140625" style="5" customWidth="1"/>
  </cols>
  <sheetData>
    <row r="1" spans="2:10" s="39" customFormat="1" ht="12">
      <c r="B1" s="38"/>
      <c r="D1" s="13"/>
      <c r="E1" s="13"/>
      <c r="F1" s="13"/>
      <c r="G1" s="13"/>
      <c r="H1" s="152"/>
      <c r="I1" s="152"/>
      <c r="J1" s="13"/>
    </row>
    <row r="2" ht="12">
      <c r="C2" s="39"/>
    </row>
    <row r="3" spans="1:8" ht="12">
      <c r="A3" s="39"/>
      <c r="B3" s="51"/>
      <c r="C3" s="39" t="s">
        <v>187</v>
      </c>
      <c r="D3" s="78"/>
      <c r="E3" s="44"/>
      <c r="F3" s="44"/>
      <c r="G3" s="44"/>
      <c r="H3" s="154"/>
    </row>
    <row r="4" spans="1:8" ht="12">
      <c r="A4" s="39"/>
      <c r="B4" s="155"/>
      <c r="C4" s="51" t="s">
        <v>188</v>
      </c>
      <c r="D4" s="78"/>
      <c r="E4" s="44"/>
      <c r="F4" s="44"/>
      <c r="G4" s="44"/>
      <c r="H4" s="154"/>
    </row>
    <row r="5" spans="1:8" ht="12">
      <c r="A5" s="39"/>
      <c r="B5" s="156"/>
      <c r="C5" s="39" t="s">
        <v>189</v>
      </c>
      <c r="D5" s="78"/>
      <c r="E5" s="44"/>
      <c r="F5" s="44"/>
      <c r="G5" s="44"/>
      <c r="H5" s="154"/>
    </row>
    <row r="6" spans="1:8" ht="12">
      <c r="A6" s="39"/>
      <c r="B6" s="51"/>
      <c r="C6" s="39"/>
      <c r="D6" s="39"/>
      <c r="E6" s="44"/>
      <c r="F6" s="44"/>
      <c r="G6" s="44"/>
      <c r="H6" s="154"/>
    </row>
    <row r="7" spans="3:10" ht="12">
      <c r="C7" s="5"/>
      <c r="I7" s="155"/>
      <c r="J7" s="123" t="s">
        <v>190</v>
      </c>
    </row>
    <row r="8" spans="2:9" ht="12">
      <c r="B8" s="107"/>
      <c r="C8" s="108"/>
      <c r="D8" s="32"/>
      <c r="E8" s="47"/>
      <c r="F8" s="47"/>
      <c r="G8" s="47"/>
      <c r="H8" s="157"/>
      <c r="I8" s="158" t="s">
        <v>191</v>
      </c>
    </row>
    <row r="9" spans="2:9" ht="12">
      <c r="B9" s="109"/>
      <c r="C9" s="110"/>
      <c r="D9" s="16"/>
      <c r="E9" s="48"/>
      <c r="F9" s="159">
        <v>2008</v>
      </c>
      <c r="G9" s="159">
        <v>2009</v>
      </c>
      <c r="H9" s="159">
        <v>2010</v>
      </c>
      <c r="I9" s="160">
        <v>2011</v>
      </c>
    </row>
    <row r="10" spans="2:8" ht="12">
      <c r="B10" s="161" t="s">
        <v>192</v>
      </c>
      <c r="C10" s="162" t="s">
        <v>18</v>
      </c>
      <c r="D10" s="161" t="s">
        <v>193</v>
      </c>
      <c r="E10" s="163" t="s">
        <v>80</v>
      </c>
      <c r="H10" s="152" t="s">
        <v>194</v>
      </c>
    </row>
    <row r="11" spans="1:9" ht="12">
      <c r="A11" s="39"/>
      <c r="B11" s="111">
        <v>68</v>
      </c>
      <c r="C11" s="110" t="s">
        <v>195</v>
      </c>
      <c r="D11" s="110" t="s">
        <v>196</v>
      </c>
      <c r="E11" s="111" t="s">
        <v>183</v>
      </c>
      <c r="F11" s="111"/>
      <c r="G11" s="111"/>
      <c r="H11" s="164">
        <v>1.034</v>
      </c>
      <c r="I11" s="165">
        <v>1.035</v>
      </c>
    </row>
    <row r="12" spans="1:9" ht="12">
      <c r="A12" s="39"/>
      <c r="B12" s="118">
        <v>1190</v>
      </c>
      <c r="C12" s="166" t="s">
        <v>197</v>
      </c>
      <c r="D12" s="166" t="s">
        <v>198</v>
      </c>
      <c r="E12" s="111"/>
      <c r="F12" s="111"/>
      <c r="G12" s="111"/>
      <c r="H12" s="164">
        <v>0.876</v>
      </c>
      <c r="I12" s="165">
        <v>0.876</v>
      </c>
    </row>
    <row r="13" spans="2:9" ht="12">
      <c r="B13" s="118">
        <v>2477</v>
      </c>
      <c r="C13" s="114" t="s">
        <v>101</v>
      </c>
      <c r="D13" s="114" t="s">
        <v>102</v>
      </c>
      <c r="E13" s="111" t="s">
        <v>183</v>
      </c>
      <c r="F13" s="111">
        <v>1.197</v>
      </c>
      <c r="G13" s="111">
        <v>1.197</v>
      </c>
      <c r="H13" s="164">
        <v>1.186</v>
      </c>
      <c r="I13" s="165">
        <v>1.186</v>
      </c>
    </row>
    <row r="14" spans="1:9" ht="12">
      <c r="A14" s="39"/>
      <c r="B14" s="118">
        <v>2500</v>
      </c>
      <c r="C14" s="57" t="s">
        <v>41</v>
      </c>
      <c r="D14" s="57" t="s">
        <v>119</v>
      </c>
      <c r="E14" s="111" t="s">
        <v>183</v>
      </c>
      <c r="F14" s="111"/>
      <c r="G14" s="111"/>
      <c r="H14" s="164">
        <v>0.956</v>
      </c>
      <c r="I14" s="165">
        <v>0.956</v>
      </c>
    </row>
    <row r="15" spans="2:9" ht="12">
      <c r="B15" s="111">
        <v>3173</v>
      </c>
      <c r="C15" s="116" t="s">
        <v>69</v>
      </c>
      <c r="D15" s="110" t="s">
        <v>58</v>
      </c>
      <c r="E15" s="111" t="s">
        <v>199</v>
      </c>
      <c r="F15" s="111"/>
      <c r="G15" s="111"/>
      <c r="H15" s="164">
        <v>1.017</v>
      </c>
      <c r="I15" s="167">
        <v>1.017</v>
      </c>
    </row>
    <row r="16" spans="2:9" ht="12">
      <c r="B16" s="118">
        <v>3525</v>
      </c>
      <c r="C16" s="168" t="s">
        <v>200</v>
      </c>
      <c r="D16" s="169" t="s">
        <v>201</v>
      </c>
      <c r="E16" s="111"/>
      <c r="F16" s="111"/>
      <c r="G16" s="111"/>
      <c r="H16" s="164">
        <v>1.037</v>
      </c>
      <c r="I16" s="165">
        <v>1.039</v>
      </c>
    </row>
    <row r="17" spans="2:9" ht="12">
      <c r="B17" s="118">
        <v>3765</v>
      </c>
      <c r="C17" s="114" t="s">
        <v>202</v>
      </c>
      <c r="D17" s="57" t="s">
        <v>203</v>
      </c>
      <c r="E17" s="111"/>
      <c r="F17" s="111"/>
      <c r="G17" s="111"/>
      <c r="H17" s="164">
        <v>1.25</v>
      </c>
      <c r="I17" s="165">
        <v>1.25</v>
      </c>
    </row>
    <row r="18" spans="1:9" ht="12">
      <c r="A18" s="39"/>
      <c r="B18" s="118">
        <v>4004</v>
      </c>
      <c r="C18" s="57" t="s">
        <v>30</v>
      </c>
      <c r="D18" s="57" t="s">
        <v>31</v>
      </c>
      <c r="E18" s="111" t="s">
        <v>183</v>
      </c>
      <c r="F18" s="111">
        <v>1.071</v>
      </c>
      <c r="G18" s="115"/>
      <c r="H18" s="164">
        <v>1.069</v>
      </c>
      <c r="I18" s="165">
        <v>1.067</v>
      </c>
    </row>
    <row r="19" spans="1:9" ht="12">
      <c r="A19" s="39"/>
      <c r="B19" s="118">
        <v>4506</v>
      </c>
      <c r="C19" s="114" t="s">
        <v>204</v>
      </c>
      <c r="D19" s="170" t="s">
        <v>205</v>
      </c>
      <c r="E19" s="111"/>
      <c r="F19" s="111"/>
      <c r="G19" s="115"/>
      <c r="H19" s="164">
        <v>1.152</v>
      </c>
      <c r="I19" s="165">
        <v>1.153</v>
      </c>
    </row>
    <row r="20" spans="1:9" ht="12">
      <c r="A20" s="39"/>
      <c r="B20" s="111">
        <v>4774</v>
      </c>
      <c r="C20" s="110" t="s">
        <v>206</v>
      </c>
      <c r="D20" s="110" t="s">
        <v>207</v>
      </c>
      <c r="E20" s="111" t="s">
        <v>199</v>
      </c>
      <c r="F20" s="111"/>
      <c r="G20" s="111"/>
      <c r="H20" s="171">
        <v>1.021</v>
      </c>
      <c r="I20" s="165">
        <v>1.012</v>
      </c>
    </row>
    <row r="21" spans="1:9" ht="12">
      <c r="A21" s="39"/>
      <c r="B21" s="118">
        <v>4825.1</v>
      </c>
      <c r="C21" s="114" t="s">
        <v>107</v>
      </c>
      <c r="D21" s="57" t="s">
        <v>23</v>
      </c>
      <c r="E21" s="111" t="s">
        <v>183</v>
      </c>
      <c r="F21" s="111"/>
      <c r="G21" s="111"/>
      <c r="H21" s="164">
        <v>0.888</v>
      </c>
      <c r="I21" s="165">
        <v>0.889</v>
      </c>
    </row>
    <row r="22" spans="2:9" ht="12">
      <c r="B22" s="111">
        <v>4825.2</v>
      </c>
      <c r="C22" s="110" t="s">
        <v>67</v>
      </c>
      <c r="D22" s="110" t="s">
        <v>68</v>
      </c>
      <c r="E22" s="111" t="s">
        <v>199</v>
      </c>
      <c r="F22" s="111">
        <v>0.919</v>
      </c>
      <c r="G22" s="111">
        <v>0.918</v>
      </c>
      <c r="H22" s="164">
        <v>0.914</v>
      </c>
      <c r="I22" s="167">
        <v>0.914</v>
      </c>
    </row>
    <row r="23" spans="1:9" ht="12">
      <c r="A23" s="39"/>
      <c r="B23" s="125">
        <v>4932</v>
      </c>
      <c r="C23" s="119" t="s">
        <v>60</v>
      </c>
      <c r="D23" s="119" t="s">
        <v>59</v>
      </c>
      <c r="E23" s="111" t="s">
        <v>199</v>
      </c>
      <c r="F23" s="111"/>
      <c r="G23" s="111">
        <v>0.992</v>
      </c>
      <c r="H23" s="164">
        <v>0.992</v>
      </c>
      <c r="I23" s="167">
        <v>0.992</v>
      </c>
    </row>
    <row r="24" spans="2:9" ht="12">
      <c r="B24" s="111">
        <v>5055</v>
      </c>
      <c r="C24" s="110" t="s">
        <v>208</v>
      </c>
      <c r="D24" s="110" t="s">
        <v>28</v>
      </c>
      <c r="E24" s="111"/>
      <c r="F24" s="111">
        <v>1.038</v>
      </c>
      <c r="G24" s="111">
        <v>1.039</v>
      </c>
      <c r="H24" s="164">
        <v>1.039</v>
      </c>
      <c r="I24" s="165">
        <v>1.044</v>
      </c>
    </row>
    <row r="25" spans="2:9" ht="12">
      <c r="B25" s="118">
        <v>5157</v>
      </c>
      <c r="C25" s="168" t="s">
        <v>209</v>
      </c>
      <c r="D25" s="166" t="s">
        <v>210</v>
      </c>
      <c r="E25" s="111"/>
      <c r="F25" s="111"/>
      <c r="G25" s="111"/>
      <c r="H25" s="164">
        <v>1.001</v>
      </c>
      <c r="I25" s="165">
        <v>0.998</v>
      </c>
    </row>
    <row r="26" spans="2:9" ht="12">
      <c r="B26" s="118">
        <v>5412</v>
      </c>
      <c r="C26" s="168" t="s">
        <v>211</v>
      </c>
      <c r="D26" s="168" t="s">
        <v>212</v>
      </c>
      <c r="E26" s="111"/>
      <c r="F26" s="111"/>
      <c r="G26" s="111"/>
      <c r="H26" s="164">
        <v>0.977</v>
      </c>
      <c r="I26" s="165">
        <v>0.977</v>
      </c>
    </row>
    <row r="27" spans="1:9" ht="12">
      <c r="A27" s="39"/>
      <c r="B27" s="118">
        <v>5503</v>
      </c>
      <c r="C27" s="57" t="s">
        <v>36</v>
      </c>
      <c r="D27" s="57" t="s">
        <v>116</v>
      </c>
      <c r="E27" s="111" t="s">
        <v>183</v>
      </c>
      <c r="F27" s="111">
        <v>1.141</v>
      </c>
      <c r="G27" s="111">
        <v>1.143</v>
      </c>
      <c r="H27" s="164">
        <v>1.139</v>
      </c>
      <c r="I27" s="167">
        <v>1.139</v>
      </c>
    </row>
    <row r="28" spans="1:9" ht="12">
      <c r="A28" s="39"/>
      <c r="B28" s="111">
        <v>5550</v>
      </c>
      <c r="C28" s="110" t="s">
        <v>61</v>
      </c>
      <c r="D28" s="119" t="s">
        <v>59</v>
      </c>
      <c r="E28" s="111" t="s">
        <v>199</v>
      </c>
      <c r="F28" s="111"/>
      <c r="G28" s="111"/>
      <c r="H28" s="164">
        <v>0.99</v>
      </c>
      <c r="I28" s="167">
        <v>0.99</v>
      </c>
    </row>
    <row r="29" spans="2:9" ht="12">
      <c r="B29" s="118">
        <v>5785</v>
      </c>
      <c r="C29" s="57" t="s">
        <v>29</v>
      </c>
      <c r="D29" s="168" t="s">
        <v>213</v>
      </c>
      <c r="E29" s="111" t="s">
        <v>183</v>
      </c>
      <c r="F29" s="111">
        <v>1.095</v>
      </c>
      <c r="G29" s="111">
        <v>1.098</v>
      </c>
      <c r="H29" s="171">
        <v>1.098</v>
      </c>
      <c r="I29" s="165">
        <v>1.124</v>
      </c>
    </row>
    <row r="30" spans="1:9" ht="12">
      <c r="A30" s="39"/>
      <c r="B30" s="111">
        <v>5791</v>
      </c>
      <c r="C30" s="110" t="s">
        <v>56</v>
      </c>
      <c r="D30" s="110" t="s">
        <v>58</v>
      </c>
      <c r="E30" s="111" t="s">
        <v>199</v>
      </c>
      <c r="F30" s="111"/>
      <c r="G30" s="111"/>
      <c r="H30" s="164">
        <v>1.017</v>
      </c>
      <c r="I30" s="165">
        <v>1.016</v>
      </c>
    </row>
    <row r="31" spans="1:9" ht="12">
      <c r="A31" s="39"/>
      <c r="B31" s="111">
        <v>5830</v>
      </c>
      <c r="C31" s="110" t="s">
        <v>214</v>
      </c>
      <c r="D31" s="110" t="s">
        <v>215</v>
      </c>
      <c r="E31" s="111" t="s">
        <v>183</v>
      </c>
      <c r="F31" s="111"/>
      <c r="G31" s="111">
        <v>1.035</v>
      </c>
      <c r="H31" s="164">
        <v>1.037</v>
      </c>
      <c r="I31" s="165">
        <v>1.04</v>
      </c>
    </row>
    <row r="32" spans="2:9" ht="12">
      <c r="B32" s="111">
        <v>5841</v>
      </c>
      <c r="C32" s="110" t="s">
        <v>133</v>
      </c>
      <c r="D32" s="57" t="s">
        <v>58</v>
      </c>
      <c r="E32" s="111" t="s">
        <v>183</v>
      </c>
      <c r="F32" s="111">
        <v>1.017</v>
      </c>
      <c r="G32" s="111">
        <v>1.016</v>
      </c>
      <c r="H32" s="164">
        <v>1.015</v>
      </c>
      <c r="I32" s="165">
        <v>1.014</v>
      </c>
    </row>
    <row r="33" spans="2:9" ht="12">
      <c r="B33" s="111">
        <v>5865</v>
      </c>
      <c r="C33" s="110" t="s">
        <v>38</v>
      </c>
      <c r="D33" s="110" t="s">
        <v>31</v>
      </c>
      <c r="E33" s="111" t="s">
        <v>183</v>
      </c>
      <c r="F33" s="111">
        <v>1.072</v>
      </c>
      <c r="G33" s="111">
        <v>1.069</v>
      </c>
      <c r="H33" s="164">
        <v>1.069</v>
      </c>
      <c r="I33" s="167">
        <v>1.069</v>
      </c>
    </row>
    <row r="34" spans="1:9" ht="12">
      <c r="A34" s="39"/>
      <c r="B34" s="118">
        <v>5870</v>
      </c>
      <c r="C34" s="114" t="s">
        <v>122</v>
      </c>
      <c r="D34" s="114" t="s">
        <v>123</v>
      </c>
      <c r="E34" s="111"/>
      <c r="F34" s="111">
        <v>1.068</v>
      </c>
      <c r="G34" s="111">
        <v>1.067</v>
      </c>
      <c r="H34" s="164">
        <v>1.07</v>
      </c>
      <c r="I34" s="165">
        <v>1.071</v>
      </c>
    </row>
    <row r="35" spans="2:9" ht="12">
      <c r="B35" s="111">
        <v>5933</v>
      </c>
      <c r="C35" s="110" t="s">
        <v>57</v>
      </c>
      <c r="D35" s="110" t="s">
        <v>58</v>
      </c>
      <c r="E35" s="111" t="s">
        <v>199</v>
      </c>
      <c r="F35" s="111">
        <v>1.018</v>
      </c>
      <c r="G35" s="111">
        <v>1.016</v>
      </c>
      <c r="H35" s="164">
        <v>1.016</v>
      </c>
      <c r="I35" s="165">
        <v>1.015</v>
      </c>
    </row>
    <row r="36" spans="1:9" ht="12">
      <c r="A36" s="39"/>
      <c r="B36" s="118">
        <v>6155</v>
      </c>
      <c r="C36" s="57" t="s">
        <v>34</v>
      </c>
      <c r="D36" s="57" t="s">
        <v>35</v>
      </c>
      <c r="E36" s="111" t="s">
        <v>183</v>
      </c>
      <c r="F36" s="111">
        <v>1.028</v>
      </c>
      <c r="G36" s="111">
        <v>1.025</v>
      </c>
      <c r="H36" s="164">
        <v>1.025</v>
      </c>
      <c r="I36" s="165">
        <v>1.022</v>
      </c>
    </row>
    <row r="37" spans="2:9" ht="12">
      <c r="B37" s="118">
        <v>6308</v>
      </c>
      <c r="C37" s="57" t="s">
        <v>105</v>
      </c>
      <c r="D37" s="57" t="s">
        <v>106</v>
      </c>
      <c r="E37" s="111" t="s">
        <v>183</v>
      </c>
      <c r="F37" s="111">
        <v>1.287</v>
      </c>
      <c r="G37" s="111">
        <v>1.281</v>
      </c>
      <c r="H37" s="164">
        <v>1.282</v>
      </c>
      <c r="I37" s="165">
        <v>1.283</v>
      </c>
    </row>
    <row r="38" spans="2:9" ht="12">
      <c r="B38" s="118">
        <v>6318</v>
      </c>
      <c r="C38" s="168" t="s">
        <v>216</v>
      </c>
      <c r="D38" s="168" t="s">
        <v>217</v>
      </c>
      <c r="E38" s="111"/>
      <c r="F38" s="111"/>
      <c r="G38" s="111"/>
      <c r="H38" s="164">
        <v>1.029</v>
      </c>
      <c r="I38" s="165">
        <v>1.027</v>
      </c>
    </row>
    <row r="39" spans="2:9" ht="12">
      <c r="B39" s="118">
        <v>6377</v>
      </c>
      <c r="C39" s="168" t="s">
        <v>218</v>
      </c>
      <c r="D39" s="168" t="s">
        <v>219</v>
      </c>
      <c r="E39" s="111"/>
      <c r="F39" s="111"/>
      <c r="G39" s="111"/>
      <c r="H39" s="164">
        <v>1.02</v>
      </c>
      <c r="I39" s="165">
        <v>1.024</v>
      </c>
    </row>
    <row r="40" spans="2:9" ht="12">
      <c r="B40" s="118">
        <v>6379</v>
      </c>
      <c r="C40" s="57" t="s">
        <v>220</v>
      </c>
      <c r="D40" s="57" t="s">
        <v>221</v>
      </c>
      <c r="E40" s="111" t="s">
        <v>183</v>
      </c>
      <c r="F40" s="111">
        <v>1.044</v>
      </c>
      <c r="G40" s="111">
        <v>1.046</v>
      </c>
      <c r="H40" s="164">
        <v>1.046</v>
      </c>
      <c r="I40" s="167">
        <v>1.046</v>
      </c>
    </row>
    <row r="41" spans="2:9" ht="12">
      <c r="B41" s="118">
        <v>6482</v>
      </c>
      <c r="C41" s="114" t="s">
        <v>222</v>
      </c>
      <c r="D41" s="114" t="s">
        <v>223</v>
      </c>
      <c r="E41" s="111"/>
      <c r="F41" s="111"/>
      <c r="G41" s="111"/>
      <c r="H41" s="164">
        <v>0.935</v>
      </c>
      <c r="I41" s="165">
        <v>0.935</v>
      </c>
    </row>
    <row r="42" spans="1:9" ht="12">
      <c r="A42" s="39"/>
      <c r="B42" s="118">
        <v>3</v>
      </c>
      <c r="C42" s="114" t="s">
        <v>138</v>
      </c>
      <c r="D42" s="114" t="s">
        <v>139</v>
      </c>
      <c r="E42" s="111" t="s">
        <v>183</v>
      </c>
      <c r="F42" s="111"/>
      <c r="G42" s="111"/>
      <c r="H42" s="171">
        <v>0.797</v>
      </c>
      <c r="I42" s="167">
        <v>0.797</v>
      </c>
    </row>
    <row r="43" spans="2:9" ht="12">
      <c r="B43" s="118">
        <v>44</v>
      </c>
      <c r="C43" s="114" t="s">
        <v>113</v>
      </c>
      <c r="D43" s="57" t="s">
        <v>21</v>
      </c>
      <c r="E43" s="111" t="s">
        <v>183</v>
      </c>
      <c r="F43" s="111"/>
      <c r="G43" s="111"/>
      <c r="H43" s="171">
        <v>0.85</v>
      </c>
      <c r="I43" s="167">
        <v>0.85</v>
      </c>
    </row>
    <row r="44" spans="2:9" ht="12">
      <c r="B44" s="118">
        <v>241</v>
      </c>
      <c r="C44" s="52" t="s">
        <v>111</v>
      </c>
      <c r="D44" s="58" t="s">
        <v>112</v>
      </c>
      <c r="E44" s="111" t="s">
        <v>183</v>
      </c>
      <c r="F44" s="111"/>
      <c r="G44" s="111"/>
      <c r="H44" s="171">
        <v>0.971</v>
      </c>
      <c r="I44" s="167">
        <v>0.971</v>
      </c>
    </row>
    <row r="45" spans="1:9" ht="12">
      <c r="A45" s="39"/>
      <c r="B45" s="118">
        <v>2177</v>
      </c>
      <c r="C45" s="57" t="s">
        <v>117</v>
      </c>
      <c r="D45" s="58" t="s">
        <v>118</v>
      </c>
      <c r="E45" s="111" t="s">
        <v>183</v>
      </c>
      <c r="F45" s="111"/>
      <c r="G45" s="111"/>
      <c r="H45" s="171">
        <v>0.708</v>
      </c>
      <c r="I45" s="167">
        <v>0.708</v>
      </c>
    </row>
    <row r="46" spans="1:9" ht="12">
      <c r="A46" s="39"/>
      <c r="B46" s="118">
        <v>3689</v>
      </c>
      <c r="C46" s="57" t="s">
        <v>124</v>
      </c>
      <c r="D46" s="58" t="s">
        <v>125</v>
      </c>
      <c r="E46" s="111" t="s">
        <v>183</v>
      </c>
      <c r="F46" s="111"/>
      <c r="G46" s="111"/>
      <c r="H46" s="171">
        <v>0.904</v>
      </c>
      <c r="I46" s="167">
        <v>0.904</v>
      </c>
    </row>
    <row r="47" spans="1:9" ht="12">
      <c r="A47" s="39"/>
      <c r="B47" s="111">
        <v>4023</v>
      </c>
      <c r="C47" s="54" t="s">
        <v>142</v>
      </c>
      <c r="D47" s="59" t="s">
        <v>33</v>
      </c>
      <c r="E47" s="111" t="s">
        <v>183</v>
      </c>
      <c r="F47" s="111"/>
      <c r="G47" s="111"/>
      <c r="H47" s="171">
        <v>1.028</v>
      </c>
      <c r="I47" s="167">
        <v>1.028</v>
      </c>
    </row>
    <row r="48" spans="2:9" ht="12">
      <c r="B48" s="118">
        <v>4135</v>
      </c>
      <c r="C48" s="57" t="s">
        <v>27</v>
      </c>
      <c r="D48" s="58" t="s">
        <v>28</v>
      </c>
      <c r="E48" s="111" t="s">
        <v>183</v>
      </c>
      <c r="F48" s="111"/>
      <c r="G48" s="111"/>
      <c r="H48" s="171">
        <v>1.037</v>
      </c>
      <c r="I48" s="167">
        <v>1.037</v>
      </c>
    </row>
    <row r="49" spans="1:9" ht="12">
      <c r="A49" s="39"/>
      <c r="B49" s="111">
        <v>4136</v>
      </c>
      <c r="C49" s="124" t="s">
        <v>224</v>
      </c>
      <c r="D49" s="124" t="s">
        <v>225</v>
      </c>
      <c r="E49" s="111" t="s">
        <v>183</v>
      </c>
      <c r="F49" s="111"/>
      <c r="G49" s="111"/>
      <c r="H49" s="171">
        <v>0.965</v>
      </c>
      <c r="I49" s="167">
        <v>0.965</v>
      </c>
    </row>
    <row r="50" spans="2:9" ht="12">
      <c r="B50" s="118">
        <v>4677</v>
      </c>
      <c r="C50" s="110" t="s">
        <v>25</v>
      </c>
      <c r="D50" s="57" t="s">
        <v>26</v>
      </c>
      <c r="E50" s="111" t="s">
        <v>183</v>
      </c>
      <c r="F50" s="111"/>
      <c r="G50" s="111"/>
      <c r="H50" s="171">
        <v>0.95</v>
      </c>
      <c r="I50" s="167">
        <v>0.95</v>
      </c>
    </row>
    <row r="51" spans="1:9" ht="12">
      <c r="A51" s="39"/>
      <c r="B51" s="118">
        <v>4710</v>
      </c>
      <c r="C51" s="57" t="s">
        <v>115</v>
      </c>
      <c r="D51" s="57" t="s">
        <v>23</v>
      </c>
      <c r="E51" s="111" t="s">
        <v>183</v>
      </c>
      <c r="F51" s="111"/>
      <c r="G51" s="111"/>
      <c r="H51" s="171">
        <v>0.888</v>
      </c>
      <c r="I51" s="167">
        <v>0.888</v>
      </c>
    </row>
    <row r="52" spans="1:9" ht="12">
      <c r="A52" s="39"/>
      <c r="B52" s="118">
        <v>4712</v>
      </c>
      <c r="C52" s="57" t="s">
        <v>37</v>
      </c>
      <c r="D52" s="57" t="s">
        <v>23</v>
      </c>
      <c r="E52" s="111" t="s">
        <v>183</v>
      </c>
      <c r="F52" s="111"/>
      <c r="G52" s="111"/>
      <c r="H52" s="171">
        <v>0.888</v>
      </c>
      <c r="I52" s="167">
        <v>0.888</v>
      </c>
    </row>
    <row r="53" spans="2:9" ht="12">
      <c r="B53" s="118">
        <v>4794</v>
      </c>
      <c r="C53" s="57" t="s">
        <v>134</v>
      </c>
      <c r="D53" s="58" t="s">
        <v>135</v>
      </c>
      <c r="E53" s="111" t="s">
        <v>183</v>
      </c>
      <c r="F53" s="111"/>
      <c r="G53" s="111"/>
      <c r="H53" s="171">
        <v>0.85</v>
      </c>
      <c r="I53" s="167">
        <v>0.85</v>
      </c>
    </row>
    <row r="54" spans="1:9" ht="12">
      <c r="A54" s="39"/>
      <c r="B54" s="118">
        <v>4825</v>
      </c>
      <c r="C54" s="114" t="s">
        <v>107</v>
      </c>
      <c r="D54" s="57" t="s">
        <v>23</v>
      </c>
      <c r="E54" s="111" t="s">
        <v>183</v>
      </c>
      <c r="F54" s="111"/>
      <c r="G54" s="111"/>
      <c r="H54" s="171">
        <v>0.888</v>
      </c>
      <c r="I54" s="167">
        <v>0.888</v>
      </c>
    </row>
    <row r="55" spans="2:9" ht="12">
      <c r="B55" s="118">
        <v>5015</v>
      </c>
      <c r="C55" s="57" t="s">
        <v>130</v>
      </c>
      <c r="D55" s="57" t="s">
        <v>131</v>
      </c>
      <c r="E55" s="111" t="s">
        <v>183</v>
      </c>
      <c r="F55" s="111"/>
      <c r="G55" s="111"/>
      <c r="H55" s="171">
        <v>1.037</v>
      </c>
      <c r="I55" s="167">
        <v>1.037</v>
      </c>
    </row>
    <row r="56" spans="1:9" ht="12">
      <c r="A56" s="39"/>
      <c r="B56" s="111">
        <v>5016</v>
      </c>
      <c r="C56" s="54" t="s">
        <v>22</v>
      </c>
      <c r="D56" s="59" t="s">
        <v>23</v>
      </c>
      <c r="E56" s="111" t="s">
        <v>183</v>
      </c>
      <c r="F56" s="111"/>
      <c r="G56" s="111"/>
      <c r="H56" s="171">
        <v>0.888</v>
      </c>
      <c r="I56" s="167">
        <v>0.888</v>
      </c>
    </row>
    <row r="57" spans="2:9" ht="12">
      <c r="B57" s="118">
        <v>5018</v>
      </c>
      <c r="C57" s="57" t="s">
        <v>132</v>
      </c>
      <c r="D57" s="58" t="s">
        <v>23</v>
      </c>
      <c r="E57" s="111" t="s">
        <v>183</v>
      </c>
      <c r="F57" s="111"/>
      <c r="G57" s="111"/>
      <c r="H57" s="171">
        <v>0.888</v>
      </c>
      <c r="I57" s="167">
        <v>0.888</v>
      </c>
    </row>
    <row r="58" spans="2:9" ht="12">
      <c r="B58" s="118">
        <v>5084</v>
      </c>
      <c r="C58" s="57" t="s">
        <v>114</v>
      </c>
      <c r="D58" s="57" t="s">
        <v>23</v>
      </c>
      <c r="E58" s="111" t="s">
        <v>183</v>
      </c>
      <c r="F58" s="111"/>
      <c r="G58" s="111"/>
      <c r="H58" s="171">
        <v>0.888</v>
      </c>
      <c r="I58" s="167">
        <v>0.888</v>
      </c>
    </row>
    <row r="59" spans="2:9" ht="12">
      <c r="B59" s="111">
        <v>5248</v>
      </c>
      <c r="C59" s="110" t="s">
        <v>39</v>
      </c>
      <c r="D59" s="59" t="s">
        <v>40</v>
      </c>
      <c r="E59" s="111" t="s">
        <v>183</v>
      </c>
      <c r="F59" s="111"/>
      <c r="G59" s="111"/>
      <c r="H59" s="171">
        <v>0.951</v>
      </c>
      <c r="I59" s="167">
        <v>0.951</v>
      </c>
    </row>
    <row r="60" spans="1:9" ht="12">
      <c r="A60" s="39"/>
      <c r="B60" s="118">
        <v>5253</v>
      </c>
      <c r="C60" s="57" t="s">
        <v>32</v>
      </c>
      <c r="D60" s="58" t="s">
        <v>33</v>
      </c>
      <c r="E60" s="111" t="s">
        <v>183</v>
      </c>
      <c r="F60" s="111"/>
      <c r="G60" s="111"/>
      <c r="H60" s="171">
        <v>1.028</v>
      </c>
      <c r="I60" s="167">
        <v>1.028</v>
      </c>
    </row>
    <row r="61" spans="1:9" ht="12">
      <c r="A61" s="39"/>
      <c r="B61" s="118">
        <v>5516</v>
      </c>
      <c r="C61" s="114" t="s">
        <v>103</v>
      </c>
      <c r="D61" s="56" t="s">
        <v>104</v>
      </c>
      <c r="E61" s="111" t="s">
        <v>183</v>
      </c>
      <c r="F61" s="111"/>
      <c r="G61" s="111"/>
      <c r="H61" s="171">
        <v>0.937</v>
      </c>
      <c r="I61" s="167">
        <v>0.937</v>
      </c>
    </row>
    <row r="62" spans="2:9" ht="12">
      <c r="B62" s="118">
        <v>5527</v>
      </c>
      <c r="C62" s="57" t="s">
        <v>24</v>
      </c>
      <c r="D62" s="58" t="s">
        <v>110</v>
      </c>
      <c r="E62" s="111" t="s">
        <v>183</v>
      </c>
      <c r="F62" s="111"/>
      <c r="G62" s="111"/>
      <c r="H62" s="171">
        <v>1.003</v>
      </c>
      <c r="I62" s="167">
        <v>1.003</v>
      </c>
    </row>
    <row r="63" spans="2:9" ht="12">
      <c r="B63" s="111">
        <v>5920</v>
      </c>
      <c r="C63" s="110" t="s">
        <v>19</v>
      </c>
      <c r="D63" s="59" t="s">
        <v>20</v>
      </c>
      <c r="E63" s="111" t="s">
        <v>183</v>
      </c>
      <c r="F63" s="111"/>
      <c r="G63" s="111"/>
      <c r="H63" s="171">
        <v>0.844</v>
      </c>
      <c r="I63" s="167">
        <v>0.844</v>
      </c>
    </row>
    <row r="64" spans="1:9" ht="12">
      <c r="A64" s="39"/>
      <c r="B64" s="118">
        <v>6066</v>
      </c>
      <c r="C64" s="57" t="s">
        <v>128</v>
      </c>
      <c r="D64" s="57" t="s">
        <v>129</v>
      </c>
      <c r="E64" s="111" t="s">
        <v>183</v>
      </c>
      <c r="F64" s="111"/>
      <c r="G64" s="111"/>
      <c r="H64" s="171">
        <v>0.98</v>
      </c>
      <c r="I64" s="167">
        <v>0.98</v>
      </c>
    </row>
    <row r="65" spans="1:9" ht="12">
      <c r="A65" s="39"/>
      <c r="B65" s="111">
        <v>6287</v>
      </c>
      <c r="C65" s="54" t="s">
        <v>140</v>
      </c>
      <c r="D65" s="59" t="s">
        <v>141</v>
      </c>
      <c r="E65" s="111" t="s">
        <v>183</v>
      </c>
      <c r="F65" s="111"/>
      <c r="G65" s="111"/>
      <c r="H65" s="171">
        <v>0.951</v>
      </c>
      <c r="I65" s="167">
        <v>0.951</v>
      </c>
    </row>
    <row r="66" spans="2:9" ht="12">
      <c r="B66" s="118">
        <v>6288</v>
      </c>
      <c r="C66" s="57" t="s">
        <v>108</v>
      </c>
      <c r="D66" s="57" t="s">
        <v>109</v>
      </c>
      <c r="E66" s="111" t="s">
        <v>183</v>
      </c>
      <c r="F66" s="111"/>
      <c r="G66" s="111"/>
      <c r="H66" s="171">
        <v>1.159</v>
      </c>
      <c r="I66" s="167">
        <v>1.159</v>
      </c>
    </row>
    <row r="67" spans="1:9" ht="12">
      <c r="A67" s="39"/>
      <c r="B67" s="118">
        <v>6229</v>
      </c>
      <c r="C67" s="114" t="s">
        <v>120</v>
      </c>
      <c r="D67" s="56" t="s">
        <v>121</v>
      </c>
      <c r="E67" s="111" t="s">
        <v>183</v>
      </c>
      <c r="F67" s="111">
        <v>0.933</v>
      </c>
      <c r="G67" s="111">
        <v>0.936</v>
      </c>
      <c r="H67" s="171">
        <v>0.936</v>
      </c>
      <c r="I67" s="167">
        <v>0.936</v>
      </c>
    </row>
    <row r="68" spans="1:9" ht="12">
      <c r="A68" s="39"/>
      <c r="B68" s="118">
        <v>6311</v>
      </c>
      <c r="C68" s="57" t="s">
        <v>126</v>
      </c>
      <c r="D68" s="57" t="s">
        <v>127</v>
      </c>
      <c r="E68" s="111" t="s">
        <v>183</v>
      </c>
      <c r="F68" s="111"/>
      <c r="G68" s="111"/>
      <c r="H68" s="171">
        <v>0.944</v>
      </c>
      <c r="I68" s="167">
        <v>0.944</v>
      </c>
    </row>
    <row r="69" spans="1:9" ht="12">
      <c r="A69" s="39"/>
      <c r="B69" s="118">
        <v>6423</v>
      </c>
      <c r="C69" s="57" t="s">
        <v>136</v>
      </c>
      <c r="D69" s="57" t="s">
        <v>137</v>
      </c>
      <c r="E69" s="111" t="s">
        <v>183</v>
      </c>
      <c r="F69" s="111"/>
      <c r="G69" s="111"/>
      <c r="H69" s="171">
        <v>0.844</v>
      </c>
      <c r="I69" s="167">
        <v>0.844</v>
      </c>
    </row>
    <row r="70" spans="1:9" ht="12">
      <c r="A70" s="39"/>
      <c r="B70" s="111">
        <v>7717</v>
      </c>
      <c r="C70" s="116" t="s">
        <v>147</v>
      </c>
      <c r="D70" s="59" t="s">
        <v>148</v>
      </c>
      <c r="E70" s="111" t="s">
        <v>183</v>
      </c>
      <c r="F70" s="111"/>
      <c r="G70" s="111"/>
      <c r="H70" s="171">
        <v>0.867</v>
      </c>
      <c r="I70" s="167">
        <v>0.867</v>
      </c>
    </row>
    <row r="71" spans="1:9" ht="12">
      <c r="A71" s="39"/>
      <c r="B71" s="111">
        <v>3687</v>
      </c>
      <c r="C71" s="110" t="s">
        <v>226</v>
      </c>
      <c r="D71" s="59" t="s">
        <v>227</v>
      </c>
      <c r="E71" s="111" t="s">
        <v>199</v>
      </c>
      <c r="F71" s="111"/>
      <c r="G71" s="111"/>
      <c r="H71" s="171">
        <v>0.93</v>
      </c>
      <c r="I71" s="167">
        <v>0.93</v>
      </c>
    </row>
    <row r="72" spans="1:9" ht="12">
      <c r="A72" s="39"/>
      <c r="B72" s="111">
        <v>4639</v>
      </c>
      <c r="C72" s="110" t="s">
        <v>70</v>
      </c>
      <c r="D72" s="59" t="s">
        <v>26</v>
      </c>
      <c r="E72" s="111" t="s">
        <v>199</v>
      </c>
      <c r="F72" s="111"/>
      <c r="G72" s="111"/>
      <c r="H72" s="171">
        <v>0.95</v>
      </c>
      <c r="I72" s="167">
        <v>0.95</v>
      </c>
    </row>
    <row r="73" spans="1:9" ht="12">
      <c r="A73" s="39"/>
      <c r="B73" s="111">
        <v>4832</v>
      </c>
      <c r="C73" s="110" t="s">
        <v>64</v>
      </c>
      <c r="D73" s="59" t="s">
        <v>65</v>
      </c>
      <c r="E73" s="111" t="s">
        <v>199</v>
      </c>
      <c r="F73" s="111"/>
      <c r="G73" s="111"/>
      <c r="H73" s="171">
        <v>0.98</v>
      </c>
      <c r="I73" s="167">
        <v>0.98</v>
      </c>
    </row>
    <row r="74" spans="1:9" ht="12">
      <c r="A74" s="39"/>
      <c r="B74" s="111">
        <v>5020</v>
      </c>
      <c r="C74" s="110" t="s">
        <v>62</v>
      </c>
      <c r="D74" s="59" t="s">
        <v>63</v>
      </c>
      <c r="E74" s="111" t="s">
        <v>199</v>
      </c>
      <c r="F74" s="111"/>
      <c r="G74" s="111"/>
      <c r="H74" s="171">
        <v>0.988</v>
      </c>
      <c r="I74" s="167">
        <v>0.988</v>
      </c>
    </row>
    <row r="75" spans="2:9" ht="12">
      <c r="B75" s="111">
        <v>5404</v>
      </c>
      <c r="C75" s="110" t="s">
        <v>66</v>
      </c>
      <c r="D75" s="59" t="s">
        <v>228</v>
      </c>
      <c r="E75" s="111" t="s">
        <v>199</v>
      </c>
      <c r="F75" s="111"/>
      <c r="G75" s="111"/>
      <c r="H75" s="171">
        <v>0.988</v>
      </c>
      <c r="I75" s="167">
        <v>0.988</v>
      </c>
    </row>
    <row r="76" spans="2:9" ht="12">
      <c r="B76" s="111">
        <v>66</v>
      </c>
      <c r="C76" s="110" t="s">
        <v>229</v>
      </c>
      <c r="D76" s="59" t="s">
        <v>16</v>
      </c>
      <c r="E76" s="111" t="s">
        <v>230</v>
      </c>
      <c r="F76" s="111"/>
      <c r="G76" s="111"/>
      <c r="H76" s="171">
        <v>0.817</v>
      </c>
      <c r="I76" s="167">
        <v>0.817</v>
      </c>
    </row>
    <row r="77" spans="1:9" ht="12">
      <c r="A77" s="39"/>
      <c r="B77" s="111">
        <v>164</v>
      </c>
      <c r="C77" s="110" t="s">
        <v>96</v>
      </c>
      <c r="D77" s="59" t="s">
        <v>97</v>
      </c>
      <c r="E77" s="111" t="s">
        <v>230</v>
      </c>
      <c r="F77" s="111"/>
      <c r="G77" s="111"/>
      <c r="H77" s="171">
        <v>0.844</v>
      </c>
      <c r="I77" s="167">
        <v>0.844</v>
      </c>
    </row>
    <row r="78" spans="2:9" ht="12">
      <c r="B78" s="111">
        <v>167</v>
      </c>
      <c r="C78" s="110" t="s">
        <v>231</v>
      </c>
      <c r="D78" s="59" t="s">
        <v>232</v>
      </c>
      <c r="E78" s="111" t="s">
        <v>230</v>
      </c>
      <c r="F78" s="111"/>
      <c r="G78" s="111"/>
      <c r="H78" s="171">
        <v>0.885</v>
      </c>
      <c r="I78" s="167">
        <v>0.885</v>
      </c>
    </row>
    <row r="79" spans="2:9" ht="12">
      <c r="B79" s="111">
        <v>375</v>
      </c>
      <c r="C79" s="110" t="s">
        <v>233</v>
      </c>
      <c r="D79" s="59" t="s">
        <v>98</v>
      </c>
      <c r="E79" s="111" t="s">
        <v>230</v>
      </c>
      <c r="F79" s="111"/>
      <c r="G79" s="111"/>
      <c r="H79" s="171">
        <v>0.828</v>
      </c>
      <c r="I79" s="167">
        <v>0.828</v>
      </c>
    </row>
    <row r="80" spans="1:9" ht="12">
      <c r="A80" s="39"/>
      <c r="B80" s="111">
        <v>4418</v>
      </c>
      <c r="C80" s="110" t="s">
        <v>234</v>
      </c>
      <c r="D80" s="59" t="s">
        <v>17</v>
      </c>
      <c r="E80" s="111" t="s">
        <v>230</v>
      </c>
      <c r="F80" s="111"/>
      <c r="G80" s="111"/>
      <c r="H80" s="171">
        <v>0.844</v>
      </c>
      <c r="I80" s="167">
        <v>0.844</v>
      </c>
    </row>
    <row r="81" spans="2:9" ht="12">
      <c r="B81" s="111">
        <v>5426</v>
      </c>
      <c r="C81" s="110" t="s">
        <v>235</v>
      </c>
      <c r="D81" s="59" t="s">
        <v>236</v>
      </c>
      <c r="E81" s="111" t="s">
        <v>230</v>
      </c>
      <c r="F81" s="111"/>
      <c r="G81" s="111"/>
      <c r="H81" s="171">
        <v>0.822</v>
      </c>
      <c r="I81" s="167">
        <v>0.822</v>
      </c>
    </row>
    <row r="82" spans="2:9" ht="12">
      <c r="B82" s="111">
        <v>11</v>
      </c>
      <c r="C82" s="110" t="s">
        <v>237</v>
      </c>
      <c r="D82" s="110"/>
      <c r="E82" s="111" t="s">
        <v>238</v>
      </c>
      <c r="F82" s="111"/>
      <c r="G82" s="111"/>
      <c r="H82" s="171">
        <v>0.85</v>
      </c>
      <c r="I82" s="167">
        <v>0.85</v>
      </c>
    </row>
    <row r="83" spans="2:9" ht="12">
      <c r="B83" s="111">
        <v>4621</v>
      </c>
      <c r="C83" s="110" t="s">
        <v>239</v>
      </c>
      <c r="D83" s="110" t="s">
        <v>240</v>
      </c>
      <c r="E83" s="111" t="s">
        <v>238</v>
      </c>
      <c r="F83" s="111">
        <v>0.942</v>
      </c>
      <c r="G83" s="171">
        <v>0.912</v>
      </c>
      <c r="H83" s="171">
        <v>0.912</v>
      </c>
      <c r="I83" s="167">
        <v>0.912</v>
      </c>
    </row>
    <row r="84" spans="2:9" ht="12">
      <c r="B84" s="111">
        <v>4750</v>
      </c>
      <c r="C84" s="116" t="s">
        <v>99</v>
      </c>
      <c r="D84" s="59" t="s">
        <v>100</v>
      </c>
      <c r="E84" s="111" t="s">
        <v>238</v>
      </c>
      <c r="F84" s="111"/>
      <c r="G84" s="111"/>
      <c r="H84" s="171">
        <v>0.996</v>
      </c>
      <c r="I84" s="167">
        <v>0.996</v>
      </c>
    </row>
    <row r="85" spans="2:3" ht="12">
      <c r="B85" s="13"/>
      <c r="C85" s="117"/>
    </row>
    <row r="86" ht="12">
      <c r="B86" s="13"/>
    </row>
    <row r="87" ht="12">
      <c r="B87" s="13"/>
    </row>
    <row r="88" ht="12">
      <c r="B88" s="13"/>
    </row>
    <row r="89" ht="12">
      <c r="B89" s="13"/>
    </row>
    <row r="90" ht="12">
      <c r="B90" s="13"/>
    </row>
    <row r="91" ht="12">
      <c r="B91" s="13"/>
    </row>
    <row r="92" ht="12">
      <c r="B92" s="13"/>
    </row>
    <row r="93" ht="12">
      <c r="B93" s="13"/>
    </row>
    <row r="94" ht="12">
      <c r="B94" s="13"/>
    </row>
    <row r="95" ht="12">
      <c r="B95" s="13"/>
    </row>
    <row r="96" ht="12">
      <c r="B96" s="13"/>
    </row>
    <row r="97" ht="12">
      <c r="B97" s="13"/>
    </row>
    <row r="98" ht="12">
      <c r="B98" s="13"/>
    </row>
  </sheetData>
  <printOptions/>
  <pageMargins left="0.75" right="0.75" top="1" bottom="1" header="0.512" footer="0.512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1"/>
  <sheetViews>
    <sheetView workbookViewId="0" topLeftCell="A1">
      <selection activeCell="E1" sqref="E1"/>
    </sheetView>
  </sheetViews>
  <sheetFormatPr defaultColWidth="9.140625" defaultRowHeight="12"/>
  <cols>
    <col min="1" max="1" width="3.8515625" style="8" customWidth="1"/>
    <col min="2" max="2" width="9.00390625" style="2" customWidth="1"/>
    <col min="3" max="3" width="11.421875" style="2" customWidth="1"/>
    <col min="4" max="4" width="6.57421875" style="2" customWidth="1"/>
    <col min="5" max="5" width="21.140625" style="9" customWidth="1"/>
    <col min="6" max="6" width="21.140625" style="8" customWidth="1"/>
    <col min="7" max="8" width="7.7109375" style="11" customWidth="1"/>
    <col min="9" max="9" width="9.7109375" style="2" customWidth="1"/>
    <col min="10" max="10" width="5.7109375" style="12" customWidth="1"/>
    <col min="11" max="12" width="9.7109375" style="2" customWidth="1"/>
    <col min="13" max="13" width="5.7109375" style="11" customWidth="1"/>
    <col min="14" max="15" width="7.28125" style="2" customWidth="1"/>
    <col min="16" max="16384" width="9.140625" style="8" customWidth="1"/>
  </cols>
  <sheetData>
    <row r="1" spans="3:22" ht="12">
      <c r="C1" s="103"/>
      <c r="P1" s="2"/>
      <c r="Q1" s="2"/>
      <c r="R1" s="12"/>
      <c r="S1" s="11"/>
      <c r="T1" s="11"/>
      <c r="U1" s="2"/>
      <c r="V1" s="2"/>
    </row>
    <row r="2" spans="2:22" s="39" customFormat="1" ht="12">
      <c r="B2" s="13"/>
      <c r="C2" s="13"/>
      <c r="D2" s="38" t="s">
        <v>47</v>
      </c>
      <c r="F2" s="13"/>
      <c r="G2" s="13"/>
      <c r="H2" s="13"/>
      <c r="I2" s="38" t="s">
        <v>50</v>
      </c>
      <c r="J2" s="13"/>
      <c r="K2" s="13"/>
      <c r="L2" s="13"/>
      <c r="M2" s="13"/>
      <c r="N2" s="13"/>
      <c r="O2" s="13"/>
      <c r="P2" s="13"/>
      <c r="Q2" s="14"/>
      <c r="R2" s="13"/>
      <c r="S2" s="38" t="s">
        <v>87</v>
      </c>
      <c r="U2" s="13"/>
      <c r="V2" s="13"/>
    </row>
    <row r="3" spans="2:22" s="39" customFormat="1" ht="12">
      <c r="B3" s="13"/>
      <c r="C3" s="13"/>
      <c r="D3" s="38" t="s">
        <v>149</v>
      </c>
      <c r="F3" s="13"/>
      <c r="G3" s="13"/>
      <c r="H3" s="13"/>
      <c r="I3" s="38" t="s">
        <v>51</v>
      </c>
      <c r="J3" s="13"/>
      <c r="K3" s="13"/>
      <c r="L3" s="13"/>
      <c r="M3" s="13"/>
      <c r="N3" s="13"/>
      <c r="O3" s="13"/>
      <c r="P3" s="13"/>
      <c r="Q3" s="14"/>
      <c r="R3" s="13"/>
      <c r="S3" s="39" t="s">
        <v>88</v>
      </c>
      <c r="T3" s="39" t="s">
        <v>93</v>
      </c>
      <c r="U3" s="13"/>
      <c r="V3" s="13"/>
    </row>
    <row r="4" spans="2:22" s="39" customFormat="1" ht="12">
      <c r="B4" s="13"/>
      <c r="C4" s="13"/>
      <c r="D4" s="38" t="s">
        <v>48</v>
      </c>
      <c r="F4" s="13"/>
      <c r="G4" s="13"/>
      <c r="H4" s="13"/>
      <c r="I4" s="38" t="s">
        <v>52</v>
      </c>
      <c r="J4" s="13"/>
      <c r="K4" s="13"/>
      <c r="L4" s="13"/>
      <c r="M4" s="13"/>
      <c r="N4" s="13"/>
      <c r="O4" s="13"/>
      <c r="P4" s="13"/>
      <c r="Q4" s="14"/>
      <c r="R4" s="13"/>
      <c r="S4" s="39" t="s">
        <v>89</v>
      </c>
      <c r="T4" s="50" t="s">
        <v>94</v>
      </c>
      <c r="U4" s="13"/>
      <c r="V4" s="13"/>
    </row>
    <row r="5" spans="2:22" s="39" customFormat="1" ht="12">
      <c r="B5" s="13"/>
      <c r="C5" s="13"/>
      <c r="D5" s="38" t="s">
        <v>49</v>
      </c>
      <c r="F5" s="13"/>
      <c r="G5" s="13"/>
      <c r="H5" s="13"/>
      <c r="I5" s="38" t="s">
        <v>53</v>
      </c>
      <c r="J5" s="13"/>
      <c r="K5" s="13"/>
      <c r="L5" s="13"/>
      <c r="M5" s="13"/>
      <c r="N5" s="13"/>
      <c r="O5" s="13"/>
      <c r="P5" s="13"/>
      <c r="Q5" s="14"/>
      <c r="R5" s="13"/>
      <c r="S5" s="39" t="s">
        <v>90</v>
      </c>
      <c r="T5" s="39" t="s">
        <v>92</v>
      </c>
      <c r="U5" s="13"/>
      <c r="V5" s="13"/>
    </row>
    <row r="6" spans="2:22" s="39" customFormat="1" ht="12">
      <c r="B6" s="13"/>
      <c r="C6" s="13"/>
      <c r="D6" s="38"/>
      <c r="F6" s="13"/>
      <c r="G6" s="13"/>
      <c r="H6" s="13"/>
      <c r="I6" s="38" t="s">
        <v>54</v>
      </c>
      <c r="J6" s="13"/>
      <c r="K6" s="13"/>
      <c r="L6" s="13"/>
      <c r="M6" s="13"/>
      <c r="N6" s="13"/>
      <c r="O6" s="13"/>
      <c r="P6" s="13"/>
      <c r="Q6" s="14"/>
      <c r="R6" s="13"/>
      <c r="S6" s="51" t="s">
        <v>91</v>
      </c>
      <c r="T6" s="39" t="s">
        <v>95</v>
      </c>
      <c r="U6" s="13"/>
      <c r="V6" s="13"/>
    </row>
    <row r="7" spans="2:22" s="39" customFormat="1" ht="12">
      <c r="B7" s="128"/>
      <c r="C7" s="51" t="s">
        <v>156</v>
      </c>
      <c r="D7" s="6"/>
      <c r="F7" s="13"/>
      <c r="G7" s="13"/>
      <c r="H7" s="13"/>
      <c r="I7" s="38"/>
      <c r="J7" s="13"/>
      <c r="K7" s="13"/>
      <c r="L7" s="13"/>
      <c r="M7" s="13"/>
      <c r="N7" s="13"/>
      <c r="O7" s="13"/>
      <c r="P7" s="13"/>
      <c r="Q7" s="14"/>
      <c r="R7" s="13"/>
      <c r="S7" s="51"/>
      <c r="U7" s="13"/>
      <c r="V7" s="13"/>
    </row>
    <row r="8" spans="2:22" s="39" customFormat="1" ht="12">
      <c r="B8" s="104" t="s">
        <v>184</v>
      </c>
      <c r="C8" s="106"/>
      <c r="D8" s="106"/>
      <c r="E8" s="136"/>
      <c r="F8" s="13"/>
      <c r="G8" s="13"/>
      <c r="H8" s="13"/>
      <c r="I8" s="38"/>
      <c r="J8" s="13"/>
      <c r="K8" s="13"/>
      <c r="L8" s="13"/>
      <c r="M8" s="13"/>
      <c r="N8" s="13"/>
      <c r="O8" s="13"/>
      <c r="P8" s="13"/>
      <c r="Q8" s="14"/>
      <c r="R8" s="13"/>
      <c r="S8" s="51"/>
      <c r="U8" s="13"/>
      <c r="V8" s="13"/>
    </row>
    <row r="9" spans="2:22" s="39" customFormat="1" ht="12">
      <c r="B9" s="6"/>
      <c r="C9" s="104" t="s">
        <v>161</v>
      </c>
      <c r="F9" s="13"/>
      <c r="G9" s="13"/>
      <c r="H9" s="13"/>
      <c r="I9" s="38"/>
      <c r="J9" s="13"/>
      <c r="K9" s="13"/>
      <c r="L9" s="13"/>
      <c r="M9" s="13"/>
      <c r="N9" s="13"/>
      <c r="O9" s="13"/>
      <c r="P9" s="13"/>
      <c r="Q9" s="14"/>
      <c r="R9" s="13"/>
      <c r="S9" s="51"/>
      <c r="U9" s="13"/>
      <c r="V9" s="13"/>
    </row>
    <row r="10" spans="2:22" s="39" customFormat="1" ht="12">
      <c r="B10" s="6"/>
      <c r="C10" s="104" t="s">
        <v>162</v>
      </c>
      <c r="F10" s="13"/>
      <c r="G10" s="13"/>
      <c r="H10" s="13"/>
      <c r="I10" s="38"/>
      <c r="J10" s="13"/>
      <c r="K10" s="13"/>
      <c r="L10" s="13"/>
      <c r="M10" s="13"/>
      <c r="N10" s="13"/>
      <c r="O10" s="13"/>
      <c r="P10" s="13"/>
      <c r="Q10" s="14"/>
      <c r="R10" s="13"/>
      <c r="S10" s="51"/>
      <c r="U10" s="13"/>
      <c r="V10" s="13"/>
    </row>
    <row r="11" spans="2:22" s="39" customFormat="1" ht="12">
      <c r="B11" s="5"/>
      <c r="C11" s="122" t="s">
        <v>171</v>
      </c>
      <c r="D11" s="5"/>
      <c r="E11" s="5"/>
      <c r="F11" s="13"/>
      <c r="G11" s="13"/>
      <c r="H11" s="13"/>
      <c r="I11" s="38"/>
      <c r="J11" s="13"/>
      <c r="K11" s="13"/>
      <c r="L11" s="13"/>
      <c r="M11" s="13"/>
      <c r="N11" s="13"/>
      <c r="O11" s="13"/>
      <c r="P11" s="13"/>
      <c r="Q11" s="14"/>
      <c r="R11" s="13"/>
      <c r="S11" s="51"/>
      <c r="U11" s="13"/>
      <c r="V11" s="13"/>
    </row>
    <row r="12" spans="2:22" s="39" customFormat="1" ht="12">
      <c r="B12" s="105" t="s">
        <v>163</v>
      </c>
      <c r="C12" s="106"/>
      <c r="D12" s="2"/>
      <c r="E12" s="9"/>
      <c r="F12" s="13"/>
      <c r="G12" s="13"/>
      <c r="H12" s="13"/>
      <c r="I12" s="38"/>
      <c r="J12" s="13"/>
      <c r="K12" s="13"/>
      <c r="L12" s="13"/>
      <c r="M12" s="13"/>
      <c r="N12" s="13"/>
      <c r="O12" s="13"/>
      <c r="P12" s="13"/>
      <c r="Q12" s="14"/>
      <c r="R12" s="13"/>
      <c r="S12" s="51"/>
      <c r="U12" s="13"/>
      <c r="V12" s="13"/>
    </row>
    <row r="13" spans="2:22" s="39" customFormat="1" ht="12">
      <c r="B13" s="122" t="s">
        <v>172</v>
      </c>
      <c r="C13" s="64"/>
      <c r="D13" s="5"/>
      <c r="E13" s="5"/>
      <c r="F13" s="13"/>
      <c r="G13" s="13"/>
      <c r="H13" s="13"/>
      <c r="I13" s="38"/>
      <c r="J13" s="13"/>
      <c r="K13" s="13"/>
      <c r="L13" s="13"/>
      <c r="M13" s="13"/>
      <c r="N13" s="13"/>
      <c r="O13" s="13"/>
      <c r="P13" s="13"/>
      <c r="Q13" s="14"/>
      <c r="R13" s="13"/>
      <c r="S13" s="51"/>
      <c r="U13" s="13"/>
      <c r="V13" s="13"/>
    </row>
    <row r="14" spans="2:22" s="39" customFormat="1" ht="12">
      <c r="B14" s="105" t="s">
        <v>164</v>
      </c>
      <c r="C14" s="64"/>
      <c r="D14" s="5"/>
      <c r="E14" s="5"/>
      <c r="F14" s="13"/>
      <c r="G14" s="13"/>
      <c r="H14" s="13"/>
      <c r="I14" s="38"/>
      <c r="J14" s="13"/>
      <c r="K14" s="13"/>
      <c r="L14" s="13"/>
      <c r="M14" s="13"/>
      <c r="N14" s="13"/>
      <c r="O14" s="13"/>
      <c r="P14" s="13"/>
      <c r="Q14" s="14"/>
      <c r="R14" s="13"/>
      <c r="S14" s="51"/>
      <c r="U14" s="13"/>
      <c r="V14" s="13"/>
    </row>
    <row r="15" spans="2:22" s="39" customFormat="1" ht="12">
      <c r="B15" s="147" t="s">
        <v>173</v>
      </c>
      <c r="C15" s="148"/>
      <c r="D15" s="149"/>
      <c r="E15" s="149"/>
      <c r="F15" s="13"/>
      <c r="G15" s="13"/>
      <c r="H15" s="13"/>
      <c r="I15" s="38"/>
      <c r="J15" s="13"/>
      <c r="K15" s="13"/>
      <c r="L15" s="13"/>
      <c r="M15" s="13"/>
      <c r="N15" s="13"/>
      <c r="O15" s="13"/>
      <c r="P15" s="13"/>
      <c r="Q15" s="14"/>
      <c r="R15" s="13"/>
      <c r="S15" s="51"/>
      <c r="U15" s="13"/>
      <c r="V15" s="13"/>
    </row>
    <row r="16" spans="2:22" s="39" customFormat="1" ht="12">
      <c r="B16" s="51"/>
      <c r="C16" s="11"/>
      <c r="D16" s="11"/>
      <c r="E16" s="9"/>
      <c r="F16" s="13"/>
      <c r="G16" s="13"/>
      <c r="H16" s="13"/>
      <c r="I16" s="38"/>
      <c r="J16" s="13"/>
      <c r="K16" s="13"/>
      <c r="L16" s="13"/>
      <c r="M16" s="13"/>
      <c r="N16" s="13"/>
      <c r="O16" s="13"/>
      <c r="P16" s="13"/>
      <c r="Q16" s="14"/>
      <c r="R16" s="13"/>
      <c r="S16" s="51"/>
      <c r="U16" s="13"/>
      <c r="V16" s="13"/>
    </row>
    <row r="17" spans="2:22" s="38" customFormat="1" ht="24" customHeight="1">
      <c r="B17" s="13"/>
      <c r="C17" s="13"/>
      <c r="D17" s="93" t="s">
        <v>154</v>
      </c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"/>
      <c r="S17" s="51"/>
      <c r="U17" s="13"/>
      <c r="V17" s="13"/>
    </row>
    <row r="18" spans="7:15" s="5" customFormat="1" ht="12">
      <c r="G18" s="13"/>
      <c r="H18" s="13"/>
      <c r="I18" s="6"/>
      <c r="J18" s="14"/>
      <c r="K18" s="6"/>
      <c r="L18" s="6"/>
      <c r="M18" s="13"/>
      <c r="N18" s="6"/>
      <c r="O18" s="6"/>
    </row>
    <row r="19" spans="2:15" s="5" customFormat="1" ht="12">
      <c r="B19" s="140" t="s">
        <v>42</v>
      </c>
      <c r="C19" s="142" t="s">
        <v>150</v>
      </c>
      <c r="D19" s="137"/>
      <c r="E19" s="137"/>
      <c r="F19" s="27"/>
      <c r="G19" s="42"/>
      <c r="H19" s="65"/>
      <c r="I19" s="22" t="s">
        <v>42</v>
      </c>
      <c r="J19" s="76"/>
      <c r="K19" s="77" t="str">
        <f>C19</f>
        <v>４月合同レース</v>
      </c>
      <c r="L19" s="42"/>
      <c r="M19" s="28"/>
      <c r="N19" s="6"/>
      <c r="O19" s="6"/>
    </row>
    <row r="20" spans="2:15" s="5" customFormat="1" ht="12">
      <c r="B20" s="138"/>
      <c r="F20" s="7"/>
      <c r="G20" s="44"/>
      <c r="H20" s="66"/>
      <c r="I20" s="6"/>
      <c r="J20" s="79"/>
      <c r="K20" s="80" t="s">
        <v>86</v>
      </c>
      <c r="L20" s="44"/>
      <c r="M20" s="29"/>
      <c r="N20" s="6"/>
      <c r="O20" s="6"/>
    </row>
    <row r="21" spans="2:15" s="5" customFormat="1" ht="12">
      <c r="B21" s="138"/>
      <c r="F21" s="7"/>
      <c r="G21" s="44"/>
      <c r="H21" s="66"/>
      <c r="I21" s="33" t="s">
        <v>43</v>
      </c>
      <c r="J21" s="82"/>
      <c r="K21" s="37" t="s">
        <v>85</v>
      </c>
      <c r="L21" s="83"/>
      <c r="M21" s="34"/>
      <c r="N21" s="6"/>
      <c r="O21" s="6"/>
    </row>
    <row r="22" spans="2:15" s="5" customFormat="1" ht="12">
      <c r="B22" s="43" t="s">
        <v>160</v>
      </c>
      <c r="C22" s="131">
        <v>0.9</v>
      </c>
      <c r="G22" s="44"/>
      <c r="H22" s="66"/>
      <c r="I22" s="6" t="s">
        <v>44</v>
      </c>
      <c r="J22" s="85"/>
      <c r="K22" s="53">
        <f>M22*2+M22/1.414*2</f>
        <v>3.0729844413012732</v>
      </c>
      <c r="L22" s="80" t="s">
        <v>71</v>
      </c>
      <c r="M22" s="86">
        <f>C22</f>
        <v>0.9</v>
      </c>
      <c r="N22" s="6"/>
      <c r="O22" s="6"/>
    </row>
    <row r="23" spans="2:15" s="5" customFormat="1" ht="12">
      <c r="B23" s="84" t="s">
        <v>45</v>
      </c>
      <c r="C23" s="132" t="s">
        <v>819</v>
      </c>
      <c r="G23" s="13"/>
      <c r="H23" s="29"/>
      <c r="I23" s="33" t="s">
        <v>45</v>
      </c>
      <c r="J23" s="87"/>
      <c r="K23" s="88" t="str">
        <f>C23</f>
        <v>5～9m</v>
      </c>
      <c r="L23" s="37"/>
      <c r="M23" s="34"/>
      <c r="N23" s="6"/>
      <c r="O23" s="6"/>
    </row>
    <row r="24" spans="2:13" ht="12">
      <c r="B24" s="141" t="s">
        <v>72</v>
      </c>
      <c r="C24" s="133">
        <v>0.4375</v>
      </c>
      <c r="D24" s="139"/>
      <c r="E24" s="139"/>
      <c r="F24" s="32"/>
      <c r="G24" s="47"/>
      <c r="H24" s="30"/>
      <c r="I24" s="25" t="s">
        <v>72</v>
      </c>
      <c r="J24" s="90"/>
      <c r="K24" s="91">
        <f>C24</f>
        <v>0.4375</v>
      </c>
      <c r="L24" s="55"/>
      <c r="M24" s="30"/>
    </row>
    <row r="25" spans="2:13" ht="12">
      <c r="B25" s="15"/>
      <c r="C25" s="15"/>
      <c r="D25" s="15"/>
      <c r="E25" s="15"/>
      <c r="F25" s="143"/>
      <c r="G25" s="48"/>
      <c r="H25" s="19"/>
      <c r="I25" s="1"/>
      <c r="J25" s="36"/>
      <c r="K25" s="1" t="s">
        <v>84</v>
      </c>
      <c r="L25" s="1" t="s">
        <v>83</v>
      </c>
      <c r="M25" s="19" t="s">
        <v>75</v>
      </c>
    </row>
    <row r="26" spans="2:13" ht="12">
      <c r="B26" s="61" t="s">
        <v>73</v>
      </c>
      <c r="C26" s="61" t="s">
        <v>181</v>
      </c>
      <c r="D26" s="61" t="s">
        <v>73</v>
      </c>
      <c r="E26" s="62" t="s">
        <v>18</v>
      </c>
      <c r="F26" s="61" t="s">
        <v>74</v>
      </c>
      <c r="G26" s="63" t="s">
        <v>80</v>
      </c>
      <c r="H26" s="55" t="s">
        <v>15</v>
      </c>
      <c r="I26" s="1" t="s">
        <v>46</v>
      </c>
      <c r="J26" s="36" t="s">
        <v>55</v>
      </c>
      <c r="K26" s="1" t="s">
        <v>81</v>
      </c>
      <c r="L26" s="1" t="s">
        <v>82</v>
      </c>
      <c r="M26" s="19" t="s">
        <v>76</v>
      </c>
    </row>
    <row r="27" spans="2:13" ht="12">
      <c r="B27" s="151">
        <v>2</v>
      </c>
      <c r="C27" s="150" t="s">
        <v>821</v>
      </c>
      <c r="D27" s="20">
        <f aca="true" t="shared" si="0" ref="D27:D51">B27</f>
        <v>2</v>
      </c>
      <c r="E27" s="71" t="str">
        <f>LOOKUP($D27,'台帳MRC'!$B$12:$C$109)</f>
        <v>Boomerang MJ</v>
      </c>
      <c r="F27" s="71" t="str">
        <f>LOOKUP($D27,'台帳MRC'!$B$12:$D$109)</f>
        <v>Seascape 27</v>
      </c>
      <c r="G27" s="72" t="str">
        <f>LOOKUP($D27,'台帳MRC'!$B$12:$E$109)</f>
        <v>LMYC</v>
      </c>
      <c r="H27" s="177">
        <f>LOOKUP($D27,'台帳MRC'!$B$12:$F$109)</f>
        <v>0.977</v>
      </c>
      <c r="I27" s="92" t="str">
        <f aca="true" t="shared" si="1" ref="I27:I51">C27</f>
        <v>OCS</v>
      </c>
      <c r="J27" s="49" t="s">
        <v>823</v>
      </c>
      <c r="K27" s="21"/>
      <c r="L27" s="21"/>
      <c r="M27" s="49"/>
    </row>
    <row r="28" spans="2:13" ht="12">
      <c r="B28" s="151">
        <v>7</v>
      </c>
      <c r="C28" s="150">
        <v>0.47344907407407405</v>
      </c>
      <c r="D28" s="20">
        <f t="shared" si="0"/>
        <v>7</v>
      </c>
      <c r="E28" s="71" t="str">
        <f>LOOKUP($D28,'台帳MRC'!$B$12:$C$109)</f>
        <v>Bell 7</v>
      </c>
      <c r="F28" s="71" t="str">
        <f>LOOKUP($D28,'台帳MRC'!$B$12:$D$109)</f>
        <v>Libeccio</v>
      </c>
      <c r="G28" s="72" t="str">
        <f>LOOKUP($D28,'台帳MRC'!$B$12:$E$109)</f>
        <v>LMYC</v>
      </c>
      <c r="H28" s="177">
        <f>LOOKUP($D28,'台帳MRC'!$B$12:$F$109)</f>
        <v>0.832</v>
      </c>
      <c r="I28" s="92">
        <f t="shared" si="1"/>
        <v>0.47344907407407405</v>
      </c>
      <c r="J28" s="49">
        <f aca="true" t="shared" si="2" ref="J28:J51">RANK(I28,$C$27:$C$51,1)</f>
        <v>21</v>
      </c>
      <c r="K28" s="21">
        <f aca="true" t="shared" si="3" ref="K28:K51">I28-K$24</f>
        <v>0.03594907407407405</v>
      </c>
      <c r="L28" s="21">
        <f aca="true" t="shared" si="4" ref="L28:L51">K28*H28</f>
        <v>0.02990962962962961</v>
      </c>
      <c r="M28" s="49">
        <f aca="true" t="shared" si="5" ref="M28:M51">RANK(L28,$L$27:$L$51,1)</f>
        <v>19</v>
      </c>
    </row>
    <row r="29" spans="1:13" ht="12">
      <c r="A29" s="10"/>
      <c r="B29" s="128">
        <v>68</v>
      </c>
      <c r="C29" s="150">
        <v>0.4608449074074074</v>
      </c>
      <c r="D29" s="20">
        <f t="shared" si="0"/>
        <v>68</v>
      </c>
      <c r="E29" s="71" t="str">
        <f>LOOKUP($D29,'台帳MRC'!$B$12:$C$109)</f>
        <v>Sparky Racing</v>
      </c>
      <c r="F29" s="71" t="str">
        <f>LOOKUP($D29,'台帳MRC'!$B$12:$D$109)</f>
        <v>Melges24</v>
      </c>
      <c r="G29" s="72" t="str">
        <f>LOOKUP($D29,'台帳MRC'!$B$12:$E$109)</f>
        <v>LMYC</v>
      </c>
      <c r="H29" s="177">
        <f>LOOKUP($D29,'台帳MRC'!$B$12:$F$109)</f>
        <v>1.035</v>
      </c>
      <c r="I29" s="92">
        <f t="shared" si="1"/>
        <v>0.4608449074074074</v>
      </c>
      <c r="J29" s="49">
        <f t="shared" si="2"/>
        <v>3</v>
      </c>
      <c r="K29" s="21">
        <f t="shared" si="3"/>
        <v>0.02334490740740741</v>
      </c>
      <c r="L29" s="21">
        <f t="shared" si="4"/>
        <v>0.02416197916666667</v>
      </c>
      <c r="M29" s="49">
        <f t="shared" si="5"/>
        <v>1</v>
      </c>
    </row>
    <row r="30" spans="2:13" ht="12">
      <c r="B30" s="151">
        <v>88</v>
      </c>
      <c r="C30" s="150">
        <v>0.47628472222222223</v>
      </c>
      <c r="D30" s="20">
        <f t="shared" si="0"/>
        <v>88</v>
      </c>
      <c r="E30" s="71" t="str">
        <f>LOOKUP($D30,'台帳MRC'!$B$12:$C$109)</f>
        <v>Green Flash</v>
      </c>
      <c r="F30" s="71" t="str">
        <f>LOOKUP($D30,'台帳MRC'!$B$12:$D$109)</f>
        <v>Alerion 20</v>
      </c>
      <c r="G30" s="72" t="str">
        <f>LOOKUP($D30,'台帳MRC'!$B$12:$E$109)</f>
        <v>LMYC</v>
      </c>
      <c r="H30" s="177">
        <f>LOOKUP($D30,'台帳MRC'!$B$12:$F$109)</f>
        <v>0.81</v>
      </c>
      <c r="I30" s="92">
        <f t="shared" si="1"/>
        <v>0.47628472222222223</v>
      </c>
      <c r="J30" s="49">
        <f t="shared" si="2"/>
        <v>23</v>
      </c>
      <c r="K30" s="21">
        <f t="shared" si="3"/>
        <v>0.038784722222222234</v>
      </c>
      <c r="L30" s="21">
        <f t="shared" si="4"/>
        <v>0.03141562500000001</v>
      </c>
      <c r="M30" s="49">
        <f t="shared" si="5"/>
        <v>22</v>
      </c>
    </row>
    <row r="31" spans="2:13" ht="12">
      <c r="B31" s="151">
        <v>2500</v>
      </c>
      <c r="C31" s="150">
        <v>0.4650462962962963</v>
      </c>
      <c r="D31" s="20">
        <f t="shared" si="0"/>
        <v>2500</v>
      </c>
      <c r="E31" s="71" t="str">
        <f>LOOKUP($D31,'台帳MRC'!$B$12:$C$109)</f>
        <v>Horizon</v>
      </c>
      <c r="F31" s="71" t="str">
        <f>LOOKUP($D31,'台帳MRC'!$B$12:$D$109)</f>
        <v>Yokoyama 30R</v>
      </c>
      <c r="G31" s="72" t="str">
        <f>LOOKUP($D31,'台帳MRC'!$B$12:$E$109)</f>
        <v>LMYC</v>
      </c>
      <c r="H31" s="177">
        <f>LOOKUP($D31,'台帳MRC'!$B$12:$F$109)</f>
        <v>0.955</v>
      </c>
      <c r="I31" s="92">
        <f t="shared" si="1"/>
        <v>0.4650462962962963</v>
      </c>
      <c r="J31" s="49">
        <f t="shared" si="2"/>
        <v>13</v>
      </c>
      <c r="K31" s="21">
        <f t="shared" si="3"/>
        <v>0.02754629629629629</v>
      </c>
      <c r="L31" s="21">
        <f t="shared" si="4"/>
        <v>0.026306712962962955</v>
      </c>
      <c r="M31" s="49">
        <f t="shared" si="5"/>
        <v>11</v>
      </c>
    </row>
    <row r="32" spans="1:13" ht="12">
      <c r="A32" s="10"/>
      <c r="B32" s="151">
        <v>3173</v>
      </c>
      <c r="C32" s="150">
        <v>0.46546296296296297</v>
      </c>
      <c r="D32" s="20">
        <f t="shared" si="0"/>
        <v>3173</v>
      </c>
      <c r="E32" s="71" t="str">
        <f>LOOKUP($D32,'台帳MRC'!$B$12:$C$109)</f>
        <v>Odyssey</v>
      </c>
      <c r="F32" s="71" t="str">
        <f>LOOKUP($D32,'台帳MRC'!$B$12:$D$109)</f>
        <v>Seam 31Ⅱ</v>
      </c>
      <c r="G32" s="72" t="str">
        <f>LOOKUP($D32,'台帳MRC'!$B$12:$E$109)</f>
        <v>MCC</v>
      </c>
      <c r="H32" s="177">
        <f>LOOKUP($D32,'台帳MRC'!$B$12:$F$109)</f>
        <v>1.013</v>
      </c>
      <c r="I32" s="92">
        <f t="shared" si="1"/>
        <v>0.46546296296296297</v>
      </c>
      <c r="J32" s="49">
        <f t="shared" si="2"/>
        <v>16</v>
      </c>
      <c r="K32" s="21">
        <f t="shared" si="3"/>
        <v>0.027962962962962967</v>
      </c>
      <c r="L32" s="21">
        <f t="shared" si="4"/>
        <v>0.028326481481481484</v>
      </c>
      <c r="M32" s="49">
        <f t="shared" si="5"/>
        <v>17</v>
      </c>
    </row>
    <row r="33" spans="1:13" ht="12">
      <c r="A33" s="10"/>
      <c r="B33" s="151">
        <v>4004</v>
      </c>
      <c r="C33" s="150">
        <v>0.46253472222222225</v>
      </c>
      <c r="D33" s="20">
        <f t="shared" si="0"/>
        <v>4004</v>
      </c>
      <c r="E33" s="71" t="str">
        <f>LOOKUP($D33,'台帳MRC'!$B$12:$C$109)</f>
        <v>Paraphrenian</v>
      </c>
      <c r="F33" s="71" t="str">
        <f>LOOKUP($D33,'台帳MRC'!$B$12:$D$109)</f>
        <v>First 40.7</v>
      </c>
      <c r="G33" s="72" t="str">
        <f>LOOKUP($D33,'台帳MRC'!$B$12:$E$109)</f>
        <v>LMYC</v>
      </c>
      <c r="H33" s="177">
        <f>LOOKUP($D33,'台帳MRC'!$B$12:$F$109)</f>
        <v>1.06</v>
      </c>
      <c r="I33" s="92">
        <f t="shared" si="1"/>
        <v>0.46253472222222225</v>
      </c>
      <c r="J33" s="49">
        <f t="shared" si="2"/>
        <v>8</v>
      </c>
      <c r="K33" s="21">
        <f t="shared" si="3"/>
        <v>0.02503472222222225</v>
      </c>
      <c r="L33" s="21">
        <f t="shared" si="4"/>
        <v>0.026536805555555588</v>
      </c>
      <c r="M33" s="49">
        <f t="shared" si="5"/>
        <v>12</v>
      </c>
    </row>
    <row r="34" spans="2:13" ht="12">
      <c r="B34" s="151">
        <v>4135</v>
      </c>
      <c r="C34" s="150">
        <v>0.4628240740740741</v>
      </c>
      <c r="D34" s="20">
        <f t="shared" si="0"/>
        <v>4135</v>
      </c>
      <c r="E34" s="71" t="str">
        <f>LOOKUP($D34,'台帳MRC'!$B$12:$C$109)</f>
        <v>Danryu 2</v>
      </c>
      <c r="F34" s="71" t="str">
        <f>LOOKUP($D34,'台帳MRC'!$B$12:$D$109)</f>
        <v>Yamaha 33S</v>
      </c>
      <c r="G34" s="72" t="str">
        <f>LOOKUP($D34,'台帳MRC'!$B$12:$E$109)</f>
        <v>LMYC</v>
      </c>
      <c r="H34" s="177">
        <f>LOOKUP($D34,'台帳MRC'!$B$12:$F$109)</f>
        <v>1.037</v>
      </c>
      <c r="I34" s="92">
        <f t="shared" si="1"/>
        <v>0.4628240740740741</v>
      </c>
      <c r="J34" s="49">
        <f t="shared" si="2"/>
        <v>9</v>
      </c>
      <c r="K34" s="21">
        <f t="shared" si="3"/>
        <v>0.02532407407407411</v>
      </c>
      <c r="L34" s="21">
        <f t="shared" si="4"/>
        <v>0.02626106481481485</v>
      </c>
      <c r="M34" s="49">
        <f t="shared" si="5"/>
        <v>10</v>
      </c>
    </row>
    <row r="35" spans="1:13" ht="12">
      <c r="A35" s="10"/>
      <c r="B35" s="128">
        <v>4774</v>
      </c>
      <c r="C35" s="150">
        <v>0.46489583333333334</v>
      </c>
      <c r="D35" s="20">
        <f t="shared" si="0"/>
        <v>4774</v>
      </c>
      <c r="E35" s="71" t="str">
        <f>LOOKUP($D35,'台帳MRC'!$B$12:$C$109)</f>
        <v>Armis 5</v>
      </c>
      <c r="F35" s="71" t="str">
        <f>LOOKUP($D35,'台帳MRC'!$B$12:$D$109)</f>
        <v>J/V9.6CR</v>
      </c>
      <c r="G35" s="72" t="str">
        <f>LOOKUP($D35,'台帳MRC'!$B$12:$E$109)</f>
        <v>MCC</v>
      </c>
      <c r="H35" s="177">
        <f>LOOKUP($D35,'台帳MRC'!$B$12:$F$109)</f>
        <v>1.01</v>
      </c>
      <c r="I35" s="92">
        <f t="shared" si="1"/>
        <v>0.46489583333333334</v>
      </c>
      <c r="J35" s="49">
        <f t="shared" si="2"/>
        <v>12</v>
      </c>
      <c r="K35" s="21">
        <f t="shared" si="3"/>
        <v>0.02739583333333334</v>
      </c>
      <c r="L35" s="21">
        <f t="shared" si="4"/>
        <v>0.027669791666666676</v>
      </c>
      <c r="M35" s="49">
        <f t="shared" si="5"/>
        <v>14</v>
      </c>
    </row>
    <row r="36" spans="1:13" ht="12">
      <c r="A36" s="10"/>
      <c r="B36" s="151">
        <v>4825.2</v>
      </c>
      <c r="C36" s="150">
        <v>0.46667824074074077</v>
      </c>
      <c r="D36" s="20">
        <f t="shared" si="0"/>
        <v>4825.2</v>
      </c>
      <c r="E36" s="71" t="str">
        <f>LOOKUP($D36,'台帳MRC'!$B$12:$C$109)</f>
        <v>BeBe</v>
      </c>
      <c r="F36" s="71" t="str">
        <f>LOOKUP($D36,'台帳MRC'!$B$12:$D$109)</f>
        <v>Pioneer 9FR/PB</v>
      </c>
      <c r="G36" s="72" t="str">
        <f>LOOKUP($D36,'台帳MRC'!$B$12:$E$109)</f>
        <v>MCC</v>
      </c>
      <c r="H36" s="177">
        <f>LOOKUP($D36,'台帳MRC'!$B$12:$F$109)</f>
        <v>0.913</v>
      </c>
      <c r="I36" s="92">
        <f t="shared" si="1"/>
        <v>0.46667824074074077</v>
      </c>
      <c r="J36" s="49">
        <f t="shared" si="2"/>
        <v>18</v>
      </c>
      <c r="K36" s="21">
        <f t="shared" si="3"/>
        <v>0.02917824074074077</v>
      </c>
      <c r="L36" s="21">
        <f t="shared" si="4"/>
        <v>0.026639733796296323</v>
      </c>
      <c r="M36" s="49">
        <f t="shared" si="5"/>
        <v>13</v>
      </c>
    </row>
    <row r="37" spans="2:13" ht="12">
      <c r="B37" s="128">
        <v>5055</v>
      </c>
      <c r="C37" s="150">
        <v>0.462349537037037</v>
      </c>
      <c r="D37" s="20">
        <f t="shared" si="0"/>
        <v>5055</v>
      </c>
      <c r="E37" s="71" t="str">
        <f>LOOKUP($D37,'台帳MRC'!$B$12:$C$109)</f>
        <v>NARUMI</v>
      </c>
      <c r="F37" s="71" t="str">
        <f>LOOKUP($D37,'台帳MRC'!$B$12:$D$109)</f>
        <v>Yamaha 33S</v>
      </c>
      <c r="G37" s="72" t="str">
        <f>LOOKUP($D37,'台帳MRC'!$B$12:$E$109)</f>
        <v>LMYC</v>
      </c>
      <c r="H37" s="177">
        <f>LOOKUP($D37,'台帳MRC'!$B$12:$F$109)</f>
        <v>1.035</v>
      </c>
      <c r="I37" s="92">
        <f t="shared" si="1"/>
        <v>0.462349537037037</v>
      </c>
      <c r="J37" s="49">
        <f t="shared" si="2"/>
        <v>7</v>
      </c>
      <c r="K37" s="21">
        <f t="shared" si="3"/>
        <v>0.024849537037037017</v>
      </c>
      <c r="L37" s="21">
        <f t="shared" si="4"/>
        <v>0.02571927083333331</v>
      </c>
      <c r="M37" s="49">
        <f t="shared" si="5"/>
        <v>7</v>
      </c>
    </row>
    <row r="38" spans="1:13" ht="12">
      <c r="A38" s="10"/>
      <c r="B38" s="151">
        <v>5363</v>
      </c>
      <c r="C38" s="150">
        <v>0.4600462962962963</v>
      </c>
      <c r="D38" s="20">
        <f t="shared" si="0"/>
        <v>5363</v>
      </c>
      <c r="E38" s="71" t="str">
        <f>LOOKUP($D38,'台帳MRC'!$B$12:$C$109)</f>
        <v>Just Eight</v>
      </c>
      <c r="F38" s="71" t="str">
        <f>LOOKUP($D38,'台帳MRC'!$B$12:$D$109)</f>
        <v>Mumm 36</v>
      </c>
      <c r="G38" s="72" t="str">
        <f>LOOKUP($D38,'台帳MRC'!$B$12:$E$109)</f>
        <v>東海</v>
      </c>
      <c r="H38" s="177">
        <f>LOOKUP($D38,'台帳MRC'!$B$12:$F$109)</f>
        <v>1.081</v>
      </c>
      <c r="I38" s="92">
        <f t="shared" si="1"/>
        <v>0.4600462962962963</v>
      </c>
      <c r="J38" s="49">
        <f t="shared" si="2"/>
        <v>2</v>
      </c>
      <c r="K38" s="21">
        <f t="shared" si="3"/>
        <v>0.022546296296296287</v>
      </c>
      <c r="L38" s="21">
        <f t="shared" si="4"/>
        <v>0.024372546296296285</v>
      </c>
      <c r="M38" s="49">
        <f t="shared" si="5"/>
        <v>2</v>
      </c>
    </row>
    <row r="39" spans="2:13" ht="12">
      <c r="B39" s="128">
        <v>5503</v>
      </c>
      <c r="C39" s="150">
        <v>0.45891203703703703</v>
      </c>
      <c r="D39" s="20">
        <f t="shared" si="0"/>
        <v>5503</v>
      </c>
      <c r="E39" s="71" t="str">
        <f>LOOKUP($D39,'台帳MRC'!$B$12:$C$109)</f>
        <v>Gust</v>
      </c>
      <c r="F39" s="71" t="str">
        <f>LOOKUP($D39,'台帳MRC'!$B$12:$D$109)</f>
        <v>Ker40</v>
      </c>
      <c r="G39" s="72" t="str">
        <f>LOOKUP($D39,'台帳MRC'!$B$12:$E$109)</f>
        <v>LMYC</v>
      </c>
      <c r="H39" s="177">
        <f>LOOKUP($D39,'台帳MRC'!$B$12:$F$109)</f>
        <v>1.192</v>
      </c>
      <c r="I39" s="92">
        <f t="shared" si="1"/>
        <v>0.45891203703703703</v>
      </c>
      <c r="J39" s="49">
        <f t="shared" si="2"/>
        <v>1</v>
      </c>
      <c r="K39" s="21">
        <f t="shared" si="3"/>
        <v>0.021412037037037035</v>
      </c>
      <c r="L39" s="21">
        <f t="shared" si="4"/>
        <v>0.025523148148148146</v>
      </c>
      <c r="M39" s="49">
        <f t="shared" si="5"/>
        <v>6</v>
      </c>
    </row>
    <row r="40" spans="1:13" ht="12">
      <c r="A40" s="10"/>
      <c r="B40" s="151">
        <v>5516</v>
      </c>
      <c r="C40" s="150">
        <v>0.47344907407407405</v>
      </c>
      <c r="D40" s="20">
        <f t="shared" si="0"/>
        <v>5516</v>
      </c>
      <c r="E40" s="71">
        <f>LOOKUP($D40,'台帳MRC'!$B$12:$C$109)</f>
        <v>0</v>
      </c>
      <c r="F40" s="71" t="str">
        <f>LOOKUP($D40,'台帳MRC'!$B$12:$D$109)</f>
        <v>Najado 360</v>
      </c>
      <c r="G40" s="72" t="str">
        <f>LOOKUP($D40,'台帳MRC'!$B$12:$E$109)</f>
        <v>LMYC</v>
      </c>
      <c r="H40" s="177">
        <f>LOOKUP($D40,'台帳MRC'!$B$12:$F$109)</f>
        <v>0.937</v>
      </c>
      <c r="I40" s="92">
        <f t="shared" si="1"/>
        <v>0.47344907407407405</v>
      </c>
      <c r="J40" s="49">
        <f t="shared" si="2"/>
        <v>21</v>
      </c>
      <c r="K40" s="21">
        <f t="shared" si="3"/>
        <v>0.03594907407407405</v>
      </c>
      <c r="L40" s="21">
        <f t="shared" si="4"/>
        <v>0.03368428240740739</v>
      </c>
      <c r="M40" s="49">
        <f t="shared" si="5"/>
        <v>24</v>
      </c>
    </row>
    <row r="41" spans="1:13" ht="12">
      <c r="A41" s="10"/>
      <c r="B41" s="128">
        <v>5550</v>
      </c>
      <c r="C41" s="150">
        <v>0.46380787037037036</v>
      </c>
      <c r="D41" s="20">
        <f t="shared" si="0"/>
        <v>5550</v>
      </c>
      <c r="E41" s="71" t="str">
        <f>LOOKUP($D41,'台帳MRC'!$B$12:$C$109)</f>
        <v>Super Wave 6</v>
      </c>
      <c r="F41" s="71" t="str">
        <f>LOOKUP($D41,'台帳MRC'!$B$12:$D$109)</f>
        <v>Slot 31 </v>
      </c>
      <c r="G41" s="72" t="str">
        <f>LOOKUP($D41,'台帳MRC'!$B$12:$E$109)</f>
        <v>MCC</v>
      </c>
      <c r="H41" s="177">
        <f>LOOKUP($D41,'台帳MRC'!$B$12:$F$109)</f>
        <v>0.99</v>
      </c>
      <c r="I41" s="92">
        <f t="shared" si="1"/>
        <v>0.46380787037037036</v>
      </c>
      <c r="J41" s="49">
        <f t="shared" si="2"/>
        <v>11</v>
      </c>
      <c r="K41" s="21">
        <f t="shared" si="3"/>
        <v>0.026307870370370356</v>
      </c>
      <c r="L41" s="21">
        <f t="shared" si="4"/>
        <v>0.026044791666666654</v>
      </c>
      <c r="M41" s="49">
        <f t="shared" si="5"/>
        <v>8</v>
      </c>
    </row>
    <row r="42" spans="2:13" ht="12">
      <c r="B42" s="151">
        <v>5619</v>
      </c>
      <c r="C42" s="150">
        <v>0.46195601851851853</v>
      </c>
      <c r="D42" s="20">
        <f t="shared" si="0"/>
        <v>5619</v>
      </c>
      <c r="E42" s="71" t="str">
        <f>LOOKUP($D42,'台帳MRC'!$B$12:$C$109)</f>
        <v>AKEA</v>
      </c>
      <c r="F42" s="71" t="str">
        <f>LOOKUP($D42,'台帳MRC'!$B$12:$D$109)</f>
        <v>J/V　9.6CR</v>
      </c>
      <c r="G42" s="72" t="str">
        <f>LOOKUP($D42,'台帳MRC'!$B$12:$E$109)</f>
        <v>東海</v>
      </c>
      <c r="H42" s="177">
        <f>LOOKUP($D42,'台帳MRC'!$B$12:$F$109)</f>
        <v>1.009</v>
      </c>
      <c r="I42" s="92">
        <f t="shared" si="1"/>
        <v>0.46195601851851853</v>
      </c>
      <c r="J42" s="49">
        <f t="shared" si="2"/>
        <v>6</v>
      </c>
      <c r="K42" s="21">
        <f t="shared" si="3"/>
        <v>0.02445601851851853</v>
      </c>
      <c r="L42" s="21">
        <f t="shared" si="4"/>
        <v>0.024676122685185195</v>
      </c>
      <c r="M42" s="49">
        <f t="shared" si="5"/>
        <v>4</v>
      </c>
    </row>
    <row r="43" spans="1:13" ht="12">
      <c r="A43" s="10"/>
      <c r="B43" s="128">
        <v>5791</v>
      </c>
      <c r="C43" s="150">
        <v>0.46347222222222223</v>
      </c>
      <c r="D43" s="20">
        <f t="shared" si="0"/>
        <v>5791</v>
      </c>
      <c r="E43" s="71" t="str">
        <f>LOOKUP($D43,'台帳MRC'!$B$12:$C$109)</f>
        <v>Hornet</v>
      </c>
      <c r="F43" s="71" t="str">
        <f>LOOKUP($D43,'台帳MRC'!$B$12:$D$109)</f>
        <v>Seam 31</v>
      </c>
      <c r="G43" s="72" t="str">
        <f>LOOKUP($D43,'台帳MRC'!$B$12:$E$109)</f>
        <v>MCC</v>
      </c>
      <c r="H43" s="177">
        <f>LOOKUP($D43,'台帳MRC'!$B$12:$F$109)</f>
        <v>1.009</v>
      </c>
      <c r="I43" s="92">
        <f t="shared" si="1"/>
        <v>0.46347222222222223</v>
      </c>
      <c r="J43" s="49">
        <f t="shared" si="2"/>
        <v>10</v>
      </c>
      <c r="K43" s="21">
        <f t="shared" si="3"/>
        <v>0.02597222222222223</v>
      </c>
      <c r="L43" s="21">
        <f t="shared" si="4"/>
        <v>0.026205972222222228</v>
      </c>
      <c r="M43" s="49">
        <f t="shared" si="5"/>
        <v>9</v>
      </c>
    </row>
    <row r="44" spans="1:13" ht="12">
      <c r="A44" s="10"/>
      <c r="B44" s="128">
        <v>5830</v>
      </c>
      <c r="C44" s="150">
        <v>0.46099537037037036</v>
      </c>
      <c r="D44" s="20">
        <f t="shared" si="0"/>
        <v>5830</v>
      </c>
      <c r="E44" s="71" t="str">
        <f>LOOKUP($D44,'台帳MRC'!$B$12:$C$109)</f>
        <v>Sea Falcon</v>
      </c>
      <c r="F44" s="71" t="str">
        <f>LOOKUP($D44,'台帳MRC'!$B$12:$D$109)</f>
        <v>Yamaha 33S（ＴＲ）     </v>
      </c>
      <c r="G44" s="72" t="str">
        <f>LOOKUP($D44,'台帳MRC'!$B$12:$E$109)</f>
        <v>LMYC</v>
      </c>
      <c r="H44" s="177">
        <f>LOOKUP($D44,'台帳MRC'!$B$12:$F$109)</f>
        <v>1.04</v>
      </c>
      <c r="I44" s="92">
        <f t="shared" si="1"/>
        <v>0.46099537037037036</v>
      </c>
      <c r="J44" s="49">
        <f t="shared" si="2"/>
        <v>4</v>
      </c>
      <c r="K44" s="21">
        <f t="shared" si="3"/>
        <v>0.02349537037037036</v>
      </c>
      <c r="L44" s="21">
        <f t="shared" si="4"/>
        <v>0.024435185185185178</v>
      </c>
      <c r="M44" s="49">
        <f t="shared" si="5"/>
        <v>3</v>
      </c>
    </row>
    <row r="45" spans="1:13" ht="12">
      <c r="A45" s="10"/>
      <c r="B45" s="151">
        <v>5833</v>
      </c>
      <c r="C45" s="150">
        <v>0.4660648148148148</v>
      </c>
      <c r="D45" s="20">
        <f t="shared" si="0"/>
        <v>5833</v>
      </c>
      <c r="E45" s="71" t="str">
        <f>LOOKUP($D45,'台帳MRC'!$B$12:$C$109)</f>
        <v>Eldorado 2</v>
      </c>
      <c r="F45" s="71" t="str">
        <f>LOOKUP($D45,'台帳MRC'!$B$12:$D$109)</f>
        <v>Yamaha 30S new</v>
      </c>
      <c r="G45" s="72" t="str">
        <f>LOOKUP($D45,'台帳MRC'!$B$12:$E$109)</f>
        <v>LMYC</v>
      </c>
      <c r="H45" s="177">
        <f>LOOKUP($D45,'台帳MRC'!$B$12:$F$109)</f>
        <v>1.003</v>
      </c>
      <c r="I45" s="92">
        <f t="shared" si="1"/>
        <v>0.4660648148148148</v>
      </c>
      <c r="J45" s="49">
        <f t="shared" si="2"/>
        <v>17</v>
      </c>
      <c r="K45" s="21">
        <f t="shared" si="3"/>
        <v>0.02856481481481482</v>
      </c>
      <c r="L45" s="21">
        <f t="shared" si="4"/>
        <v>0.02865050925925926</v>
      </c>
      <c r="M45" s="49">
        <f t="shared" si="5"/>
        <v>18</v>
      </c>
    </row>
    <row r="46" spans="2:13" ht="12">
      <c r="B46" s="151">
        <v>5841</v>
      </c>
      <c r="C46" s="150">
        <v>0.46533564814814815</v>
      </c>
      <c r="D46" s="20">
        <f t="shared" si="0"/>
        <v>5841</v>
      </c>
      <c r="E46" s="71" t="str">
        <f>LOOKUP($D46,'台帳MRC'!$B$12:$C$109)</f>
        <v>Roku 3</v>
      </c>
      <c r="F46" s="71" t="str">
        <f>LOOKUP($D46,'台帳MRC'!$B$12:$D$109)</f>
        <v>Seam 31</v>
      </c>
      <c r="G46" s="72" t="str">
        <f>LOOKUP($D46,'台帳MRC'!$B$12:$E$109)</f>
        <v>LMYC</v>
      </c>
      <c r="H46" s="177">
        <f>LOOKUP($D46,'台帳MRC'!$B$12:$F$109)</f>
        <v>1.01</v>
      </c>
      <c r="I46" s="92">
        <f t="shared" si="1"/>
        <v>0.46533564814814815</v>
      </c>
      <c r="J46" s="49">
        <f t="shared" si="2"/>
        <v>15</v>
      </c>
      <c r="K46" s="21">
        <f t="shared" si="3"/>
        <v>0.02783564814814815</v>
      </c>
      <c r="L46" s="21">
        <f t="shared" si="4"/>
        <v>0.02811400462962963</v>
      </c>
      <c r="M46" s="49">
        <f t="shared" si="5"/>
        <v>16</v>
      </c>
    </row>
    <row r="47" spans="2:13" ht="12">
      <c r="B47" s="128">
        <v>5870</v>
      </c>
      <c r="C47" s="150">
        <v>0.4610763888888889</v>
      </c>
      <c r="D47" s="20">
        <f t="shared" si="0"/>
        <v>5870</v>
      </c>
      <c r="E47" s="71" t="str">
        <f>LOOKUP($D47,'台帳MRC'!$B$12:$C$109)</f>
        <v>Kaito</v>
      </c>
      <c r="F47" s="71" t="str">
        <f>LOOKUP($D47,'台帳MRC'!$B$12:$D$109)</f>
        <v>J/V35CR</v>
      </c>
      <c r="G47" s="72" t="str">
        <f>LOOKUP($D47,'台帳MRC'!$B$12:$E$109)</f>
        <v>東海</v>
      </c>
      <c r="H47" s="177">
        <f>LOOKUP($D47,'台帳MRC'!$B$12:$F$109)</f>
        <v>1.065</v>
      </c>
      <c r="I47" s="92">
        <f t="shared" si="1"/>
        <v>0.4610763888888889</v>
      </c>
      <c r="J47" s="49">
        <f t="shared" si="2"/>
        <v>5</v>
      </c>
      <c r="K47" s="21">
        <f t="shared" si="3"/>
        <v>0.02357638888888891</v>
      </c>
      <c r="L47" s="21">
        <f t="shared" si="4"/>
        <v>0.025108854166666687</v>
      </c>
      <c r="M47" s="49">
        <f t="shared" si="5"/>
        <v>5</v>
      </c>
    </row>
    <row r="48" spans="2:13" ht="12">
      <c r="B48" s="128">
        <v>5933</v>
      </c>
      <c r="C48" s="150">
        <v>0.46521990740740743</v>
      </c>
      <c r="D48" s="20">
        <f t="shared" si="0"/>
        <v>5933</v>
      </c>
      <c r="E48" s="71" t="str">
        <f>LOOKUP($D48,'台帳MRC'!$B$12:$C$109)</f>
        <v>Dancing Beens 3</v>
      </c>
      <c r="F48" s="71" t="str">
        <f>LOOKUP($D48,'台帳MRC'!$B$12:$D$109)</f>
        <v>Seam 31</v>
      </c>
      <c r="G48" s="72" t="str">
        <f>LOOKUP($D48,'台帳MRC'!$B$12:$E$109)</f>
        <v>MCC</v>
      </c>
      <c r="H48" s="177">
        <f>LOOKUP($D48,'台帳MRC'!$B$12:$F$109)</f>
        <v>1.01</v>
      </c>
      <c r="I48" s="92">
        <f t="shared" si="1"/>
        <v>0.46521990740740743</v>
      </c>
      <c r="J48" s="49">
        <f t="shared" si="2"/>
        <v>14</v>
      </c>
      <c r="K48" s="21">
        <f t="shared" si="3"/>
        <v>0.02771990740740743</v>
      </c>
      <c r="L48" s="21">
        <f t="shared" si="4"/>
        <v>0.027997106481481505</v>
      </c>
      <c r="M48" s="49">
        <f t="shared" si="5"/>
        <v>15</v>
      </c>
    </row>
    <row r="49" spans="2:13" ht="12">
      <c r="B49" s="151">
        <v>6155</v>
      </c>
      <c r="C49" s="150">
        <v>0.46730324074074076</v>
      </c>
      <c r="D49" s="20">
        <f t="shared" si="0"/>
        <v>6155</v>
      </c>
      <c r="E49" s="71" t="str">
        <f>LOOKUP($D49,'台帳MRC'!$B$12:$C$109)</f>
        <v>ANNEX V</v>
      </c>
      <c r="F49" s="71" t="str">
        <f>LOOKUP($D49,'台帳MRC'!$B$12:$D$109)</f>
        <v>First 36.7</v>
      </c>
      <c r="G49" s="72" t="str">
        <f>LOOKUP($D49,'台帳MRC'!$B$12:$E$109)</f>
        <v>MCC</v>
      </c>
      <c r="H49" s="177">
        <f>LOOKUP($D49,'台帳MRC'!$B$12:$F$109)</f>
        <v>1.019</v>
      </c>
      <c r="I49" s="92">
        <f t="shared" si="1"/>
        <v>0.46730324074074076</v>
      </c>
      <c r="J49" s="49">
        <f t="shared" si="2"/>
        <v>19</v>
      </c>
      <c r="K49" s="21">
        <f t="shared" si="3"/>
        <v>0.029803240740740755</v>
      </c>
      <c r="L49" s="21">
        <f t="shared" si="4"/>
        <v>0.030369502314814827</v>
      </c>
      <c r="M49" s="49">
        <f t="shared" si="5"/>
        <v>21</v>
      </c>
    </row>
    <row r="50" spans="2:13" ht="12">
      <c r="B50" s="151">
        <v>6653</v>
      </c>
      <c r="C50" s="150">
        <v>0.47628472222222223</v>
      </c>
      <c r="D50" s="20">
        <f t="shared" si="0"/>
        <v>6653</v>
      </c>
      <c r="E50" s="71" t="str">
        <f>LOOKUP($D50,'台帳MRC'!$B$12:$C$109)</f>
        <v>SIKAMARU</v>
      </c>
      <c r="F50" s="71" t="str">
        <f>LOOKUP($D50,'台帳MRC'!$B$12:$D$109)</f>
        <v>Yamaha 26C</v>
      </c>
      <c r="G50" s="72" t="str">
        <f>LOOKUP($D50,'台帳MRC'!$B$12:$E$109)</f>
        <v>LMYC</v>
      </c>
      <c r="H50" s="177">
        <f>LOOKUP($D50,'台帳MRC'!$B$12:$F$109)</f>
        <v>0.832</v>
      </c>
      <c r="I50" s="92">
        <f t="shared" si="1"/>
        <v>0.47628472222222223</v>
      </c>
      <c r="J50" s="49">
        <f t="shared" si="2"/>
        <v>23</v>
      </c>
      <c r="K50" s="21">
        <f t="shared" si="3"/>
        <v>0.038784722222222234</v>
      </c>
      <c r="L50" s="21">
        <f t="shared" si="4"/>
        <v>0.032268888888888896</v>
      </c>
      <c r="M50" s="49">
        <f t="shared" si="5"/>
        <v>23</v>
      </c>
    </row>
    <row r="51" spans="2:13" ht="12">
      <c r="B51" s="151">
        <v>6670</v>
      </c>
      <c r="C51" s="150">
        <v>0.46814814814814815</v>
      </c>
      <c r="D51" s="20">
        <f t="shared" si="0"/>
        <v>6670</v>
      </c>
      <c r="E51" s="71" t="str">
        <f>LOOKUP($D51,'台帳MRC'!$B$12:$C$109)</f>
        <v>Yuki</v>
      </c>
      <c r="F51" s="71" t="str">
        <f>LOOKUP($D51,'台帳MRC'!$B$12:$D$109)</f>
        <v>A27</v>
      </c>
      <c r="G51" s="72" t="str">
        <f>LOOKUP($D51,'台帳MRC'!$B$12:$E$109)</f>
        <v>LMYC</v>
      </c>
      <c r="H51" s="177">
        <f>LOOKUP($D51,'台帳MRC'!$B$12:$F$109)</f>
        <v>0.977</v>
      </c>
      <c r="I51" s="92">
        <f t="shared" si="1"/>
        <v>0.46814814814814815</v>
      </c>
      <c r="J51" s="49">
        <f t="shared" si="2"/>
        <v>20</v>
      </c>
      <c r="K51" s="21">
        <f t="shared" si="3"/>
        <v>0.030648148148148147</v>
      </c>
      <c r="L51" s="21">
        <f t="shared" si="4"/>
        <v>0.02994324074074074</v>
      </c>
      <c r="M51" s="49">
        <f t="shared" si="5"/>
        <v>20</v>
      </c>
    </row>
  </sheetData>
  <dataValidations count="3">
    <dataValidation errorStyle="warning" type="list" allowBlank="1" showInputMessage="1" showErrorMessage="1" promptTitle="風速" prompt="▼をクリックして風速を選択してください" errorTitle="直接入力せず選択してください" error="直接入力せず選択してください&#10;" sqref="C23 K23">
      <formula1>"5m以下,5～9m,9m以上"</formula1>
    </dataValidation>
    <dataValidation allowBlank="1" showInputMessage="1" showErrorMessage="1" imeMode="off" sqref="L22"/>
    <dataValidation allowBlank="1" showInputMessage="1" showErrorMessage="1" imeMode="on" sqref="K19:K21 C19"/>
  </dataValidations>
  <printOptions/>
  <pageMargins left="0.3937007874015748" right="0.1968503937007874" top="0.3937007874015748" bottom="0.3937007874015748" header="0.5118110236220472" footer="0.5118110236220472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V50"/>
  <sheetViews>
    <sheetView workbookViewId="0" topLeftCell="A1">
      <selection activeCell="A1" sqref="A1"/>
    </sheetView>
  </sheetViews>
  <sheetFormatPr defaultColWidth="9.140625" defaultRowHeight="12"/>
  <cols>
    <col min="1" max="1" width="3.8515625" style="8" customWidth="1"/>
    <col min="2" max="3" width="10.140625" style="2" customWidth="1"/>
    <col min="4" max="4" width="6.57421875" style="2" customWidth="1"/>
    <col min="5" max="5" width="21.28125" style="9" customWidth="1"/>
    <col min="6" max="6" width="21.28125" style="8" customWidth="1"/>
    <col min="7" max="7" width="8.28125" style="11" customWidth="1"/>
    <col min="8" max="8" width="7.28125" style="98" customWidth="1"/>
    <col min="9" max="9" width="9.7109375" style="2" customWidth="1"/>
    <col min="10" max="10" width="5.7109375" style="4" customWidth="1"/>
    <col min="11" max="12" width="9.7109375" style="2" customWidth="1"/>
    <col min="13" max="13" width="5.7109375" style="11" customWidth="1"/>
    <col min="14" max="14" width="9.7109375" style="2" customWidth="1"/>
    <col min="15" max="15" width="5.7109375" style="11" customWidth="1"/>
    <col min="16" max="17" width="9.7109375" style="2" customWidth="1"/>
    <col min="18" max="18" width="5.7109375" style="12" customWidth="1"/>
    <col min="19" max="20" width="5.7109375" style="11" customWidth="1"/>
    <col min="21" max="22" width="7.28125" style="2" customWidth="1"/>
    <col min="23" max="16384" width="9.140625" style="8" customWidth="1"/>
  </cols>
  <sheetData>
    <row r="1" ht="12"/>
    <row r="2" spans="2:22" s="39" customFormat="1" ht="12">
      <c r="B2" s="13"/>
      <c r="C2" s="13"/>
      <c r="D2" s="38" t="s">
        <v>47</v>
      </c>
      <c r="F2" s="13"/>
      <c r="G2" s="13"/>
      <c r="H2" s="51"/>
      <c r="I2" s="38" t="s">
        <v>50</v>
      </c>
      <c r="J2" s="13"/>
      <c r="K2" s="13"/>
      <c r="L2" s="13"/>
      <c r="M2" s="13"/>
      <c r="N2" s="13"/>
      <c r="O2" s="13"/>
      <c r="P2" s="13"/>
      <c r="Q2" s="14"/>
      <c r="R2" s="13"/>
      <c r="S2" s="38" t="s">
        <v>87</v>
      </c>
      <c r="U2" s="13"/>
      <c r="V2" s="13"/>
    </row>
    <row r="3" spans="2:22" s="39" customFormat="1" ht="12">
      <c r="B3" s="13"/>
      <c r="C3" s="13"/>
      <c r="D3" s="38" t="s">
        <v>149</v>
      </c>
      <c r="F3" s="13"/>
      <c r="G3" s="13"/>
      <c r="H3" s="51"/>
      <c r="I3" s="38" t="s">
        <v>51</v>
      </c>
      <c r="J3" s="13"/>
      <c r="K3" s="13"/>
      <c r="L3" s="13"/>
      <c r="M3" s="13"/>
      <c r="N3" s="13"/>
      <c r="O3" s="13"/>
      <c r="P3" s="13"/>
      <c r="Q3" s="14"/>
      <c r="R3" s="13"/>
      <c r="S3" s="39" t="s">
        <v>88</v>
      </c>
      <c r="T3" s="39" t="s">
        <v>93</v>
      </c>
      <c r="U3" s="13"/>
      <c r="V3" s="13"/>
    </row>
    <row r="4" spans="2:22" s="39" customFormat="1" ht="12">
      <c r="B4" s="13"/>
      <c r="C4" s="13"/>
      <c r="D4" s="38" t="s">
        <v>48</v>
      </c>
      <c r="F4" s="13"/>
      <c r="G4" s="13"/>
      <c r="H4" s="51"/>
      <c r="I4" s="38" t="s">
        <v>52</v>
      </c>
      <c r="J4" s="13"/>
      <c r="K4" s="13"/>
      <c r="L4" s="13"/>
      <c r="M4" s="13"/>
      <c r="N4" s="13"/>
      <c r="O4" s="13"/>
      <c r="P4" s="13"/>
      <c r="Q4" s="14"/>
      <c r="R4" s="13"/>
      <c r="S4" s="39" t="s">
        <v>89</v>
      </c>
      <c r="T4" s="50" t="s">
        <v>94</v>
      </c>
      <c r="U4" s="13"/>
      <c r="V4" s="13"/>
    </row>
    <row r="5" spans="2:22" s="39" customFormat="1" ht="12">
      <c r="B5" s="13"/>
      <c r="C5" s="13"/>
      <c r="D5" s="38" t="s">
        <v>49</v>
      </c>
      <c r="F5" s="13"/>
      <c r="G5" s="13"/>
      <c r="H5" s="51"/>
      <c r="I5" s="38" t="s">
        <v>53</v>
      </c>
      <c r="J5" s="13"/>
      <c r="K5" s="13"/>
      <c r="L5" s="13"/>
      <c r="M5" s="13"/>
      <c r="N5" s="13"/>
      <c r="O5" s="13"/>
      <c r="P5" s="13"/>
      <c r="Q5" s="14"/>
      <c r="R5" s="13"/>
      <c r="S5" s="39" t="s">
        <v>90</v>
      </c>
      <c r="T5" s="39" t="s">
        <v>92</v>
      </c>
      <c r="U5" s="13"/>
      <c r="V5" s="13"/>
    </row>
    <row r="6" spans="4:22" s="39" customFormat="1" ht="12">
      <c r="D6" s="38"/>
      <c r="F6" s="13"/>
      <c r="G6" s="13"/>
      <c r="H6" s="51"/>
      <c r="I6" s="38" t="s">
        <v>54</v>
      </c>
      <c r="J6" s="13"/>
      <c r="K6" s="13"/>
      <c r="L6" s="13"/>
      <c r="M6" s="13"/>
      <c r="N6" s="13"/>
      <c r="O6" s="13"/>
      <c r="P6" s="13"/>
      <c r="Q6" s="14"/>
      <c r="R6" s="13"/>
      <c r="S6" s="51" t="s">
        <v>91</v>
      </c>
      <c r="T6" s="39" t="s">
        <v>95</v>
      </c>
      <c r="U6" s="13"/>
      <c r="V6" s="13"/>
    </row>
    <row r="7" spans="2:22" s="39" customFormat="1" ht="12">
      <c r="B7" s="104" t="s">
        <v>166</v>
      </c>
      <c r="D7" s="38"/>
      <c r="F7" s="13"/>
      <c r="G7" s="13"/>
      <c r="H7" s="51"/>
      <c r="I7" s="38"/>
      <c r="J7" s="13"/>
      <c r="K7" s="13"/>
      <c r="L7" s="13"/>
      <c r="M7" s="13"/>
      <c r="N7" s="13"/>
      <c r="O7" s="13"/>
      <c r="P7" s="13"/>
      <c r="Q7" s="14"/>
      <c r="R7" s="13"/>
      <c r="S7" s="51"/>
      <c r="U7" s="13"/>
      <c r="V7" s="13"/>
    </row>
    <row r="8" spans="2:22" s="39" customFormat="1" ht="12">
      <c r="B8" s="130"/>
      <c r="C8" s="51" t="s">
        <v>156</v>
      </c>
      <c r="D8" s="38"/>
      <c r="F8" s="13"/>
      <c r="G8" s="13"/>
      <c r="H8" s="51"/>
      <c r="I8" s="38"/>
      <c r="J8" s="13"/>
      <c r="K8" s="13"/>
      <c r="L8" s="13"/>
      <c r="M8" s="13"/>
      <c r="N8" s="13"/>
      <c r="O8" s="13"/>
      <c r="P8" s="13"/>
      <c r="Q8" s="14"/>
      <c r="R8" s="13"/>
      <c r="S8" s="51"/>
      <c r="U8" s="13"/>
      <c r="V8" s="13"/>
    </row>
    <row r="9" spans="2:22" s="39" customFormat="1" ht="12">
      <c r="B9" s="104" t="s">
        <v>175</v>
      </c>
      <c r="C9" s="51"/>
      <c r="D9" s="38"/>
      <c r="F9" s="13"/>
      <c r="G9" s="13"/>
      <c r="H9" s="51"/>
      <c r="I9" s="38"/>
      <c r="J9" s="13"/>
      <c r="K9" s="13"/>
      <c r="L9" s="13"/>
      <c r="M9" s="13"/>
      <c r="N9" s="13"/>
      <c r="O9" s="13"/>
      <c r="P9" s="13"/>
      <c r="Q9" s="14"/>
      <c r="R9" s="13"/>
      <c r="S9" s="51"/>
      <c r="U9" s="13"/>
      <c r="V9" s="13"/>
    </row>
    <row r="10" spans="2:22" s="39" customFormat="1" ht="12">
      <c r="B10" s="104" t="s">
        <v>184</v>
      </c>
      <c r="C10" s="106"/>
      <c r="D10" s="38"/>
      <c r="F10" s="13"/>
      <c r="G10" s="13"/>
      <c r="H10" s="127" t="s">
        <v>176</v>
      </c>
      <c r="I10" s="122"/>
      <c r="J10" s="127"/>
      <c r="K10" s="126"/>
      <c r="L10" s="13"/>
      <c r="M10" s="13"/>
      <c r="N10" s="13"/>
      <c r="O10" s="13"/>
      <c r="P10" s="13"/>
      <c r="Q10" s="14"/>
      <c r="R10" s="13"/>
      <c r="S10" s="51"/>
      <c r="U10" s="13"/>
      <c r="V10" s="13"/>
    </row>
    <row r="11" spans="2:22" s="39" customFormat="1" ht="12">
      <c r="B11" s="6"/>
      <c r="C11" s="104" t="s">
        <v>161</v>
      </c>
      <c r="D11" s="38"/>
      <c r="F11" s="13"/>
      <c r="G11" s="13"/>
      <c r="H11" s="51"/>
      <c r="I11" s="51" t="s">
        <v>182</v>
      </c>
      <c r="J11" s="126"/>
      <c r="L11" s="13"/>
      <c r="M11" s="13"/>
      <c r="N11" s="13"/>
      <c r="O11" s="13"/>
      <c r="P11" s="13"/>
      <c r="Q11" s="14"/>
      <c r="R11" s="13"/>
      <c r="S11" s="51"/>
      <c r="U11" s="13"/>
      <c r="V11" s="13"/>
    </row>
    <row r="12" spans="2:22" s="39" customFormat="1" ht="12">
      <c r="B12" s="105" t="s">
        <v>163</v>
      </c>
      <c r="C12" s="106"/>
      <c r="D12" s="38"/>
      <c r="F12" s="13"/>
      <c r="G12" s="13"/>
      <c r="H12" s="51"/>
      <c r="I12" s="50" t="s">
        <v>179</v>
      </c>
      <c r="J12" s="126"/>
      <c r="L12" s="13"/>
      <c r="M12" s="13"/>
      <c r="N12" s="13"/>
      <c r="O12" s="13"/>
      <c r="P12" s="13"/>
      <c r="Q12" s="14"/>
      <c r="R12" s="13"/>
      <c r="S12" s="51"/>
      <c r="U12" s="13"/>
      <c r="V12" s="13"/>
    </row>
    <row r="13" spans="2:22" s="39" customFormat="1" ht="12">
      <c r="B13" s="122" t="s">
        <v>172</v>
      </c>
      <c r="C13" s="64"/>
      <c r="D13" s="38"/>
      <c r="F13" s="13"/>
      <c r="G13" s="13"/>
      <c r="H13" s="51"/>
      <c r="I13" s="126"/>
      <c r="J13" s="39" t="s">
        <v>177</v>
      </c>
      <c r="L13" s="13"/>
      <c r="M13" s="13"/>
      <c r="N13" s="13"/>
      <c r="O13" s="13"/>
      <c r="P13" s="13"/>
      <c r="Q13" s="14"/>
      <c r="R13" s="13"/>
      <c r="S13" s="51"/>
      <c r="U13" s="13"/>
      <c r="V13" s="13"/>
    </row>
    <row r="14" spans="2:22" s="39" customFormat="1" ht="12">
      <c r="B14" s="105" t="s">
        <v>164</v>
      </c>
      <c r="C14" s="64"/>
      <c r="D14" s="38"/>
      <c r="F14" s="13"/>
      <c r="G14" s="13"/>
      <c r="H14" s="51"/>
      <c r="I14" s="126"/>
      <c r="J14" s="39" t="s">
        <v>178</v>
      </c>
      <c r="L14" s="13"/>
      <c r="M14" s="13"/>
      <c r="N14" s="13"/>
      <c r="O14" s="13"/>
      <c r="P14" s="13"/>
      <c r="Q14" s="14"/>
      <c r="R14" s="13"/>
      <c r="S14" s="51"/>
      <c r="U14" s="13"/>
      <c r="V14" s="13"/>
    </row>
    <row r="15" spans="4:22" s="39" customFormat="1" ht="12">
      <c r="D15" s="38"/>
      <c r="F15" s="13"/>
      <c r="G15" s="13"/>
      <c r="H15" s="51"/>
      <c r="I15" s="126" t="s">
        <v>180</v>
      </c>
      <c r="J15" s="126"/>
      <c r="L15" s="13"/>
      <c r="M15" s="13"/>
      <c r="N15" s="13"/>
      <c r="O15" s="13"/>
      <c r="P15" s="13"/>
      <c r="Q15" s="14"/>
      <c r="R15" s="13"/>
      <c r="S15" s="51"/>
      <c r="U15" s="13"/>
      <c r="V15" s="13"/>
    </row>
    <row r="16" ht="12"/>
    <row r="17" spans="4:22" s="38" customFormat="1" ht="24" customHeight="1">
      <c r="D17" s="93" t="s">
        <v>154</v>
      </c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"/>
      <c r="S17" s="51"/>
      <c r="U17" s="13"/>
      <c r="V17" s="13"/>
    </row>
    <row r="18" spans="2:22" s="39" customFormat="1" ht="12">
      <c r="B18" s="13"/>
      <c r="C18" s="13"/>
      <c r="D18" s="13"/>
      <c r="G18" s="13"/>
      <c r="H18" s="51"/>
      <c r="I18" s="13"/>
      <c r="J18" s="14"/>
      <c r="K18" s="13"/>
      <c r="L18" s="13"/>
      <c r="M18" s="13"/>
      <c r="N18" s="13"/>
      <c r="O18" s="13"/>
      <c r="P18" s="13"/>
      <c r="Q18" s="13"/>
      <c r="R18" s="14"/>
      <c r="S18" s="13"/>
      <c r="T18" s="13"/>
      <c r="U18" s="13"/>
      <c r="V18" s="13"/>
    </row>
    <row r="19" spans="2:22" s="39" customFormat="1" ht="12">
      <c r="B19" s="144"/>
      <c r="C19" s="41"/>
      <c r="D19" s="75"/>
      <c r="E19" s="41"/>
      <c r="F19" s="74"/>
      <c r="G19" s="42"/>
      <c r="H19" s="94"/>
      <c r="I19" s="75" t="s">
        <v>42</v>
      </c>
      <c r="J19" s="76"/>
      <c r="K19" s="77" t="str">
        <f>'第１レース'!K19</f>
        <v>４月合同レース</v>
      </c>
      <c r="L19" s="42"/>
      <c r="M19" s="28"/>
      <c r="N19" s="75" t="s">
        <v>42</v>
      </c>
      <c r="O19" s="40"/>
      <c r="P19" s="77" t="str">
        <f>K19</f>
        <v>４月合同レース</v>
      </c>
      <c r="Q19" s="75"/>
      <c r="R19" s="23"/>
      <c r="S19" s="40"/>
      <c r="T19" s="28"/>
      <c r="U19" s="13"/>
      <c r="V19" s="13"/>
    </row>
    <row r="20" spans="2:22" s="39" customFormat="1" ht="12">
      <c r="B20" s="145"/>
      <c r="D20" s="13"/>
      <c r="F20" s="78"/>
      <c r="G20" s="44"/>
      <c r="H20" s="95"/>
      <c r="I20" s="13"/>
      <c r="J20" s="79"/>
      <c r="K20" s="80" t="str">
        <f>'第１レース'!K20</f>
        <v>　第1レース</v>
      </c>
      <c r="L20" s="44"/>
      <c r="M20" s="29"/>
      <c r="N20" s="13"/>
      <c r="O20" s="43"/>
      <c r="P20" s="80" t="s">
        <v>151</v>
      </c>
      <c r="Q20" s="13"/>
      <c r="R20" s="24"/>
      <c r="S20" s="43"/>
      <c r="T20" s="29"/>
      <c r="U20" s="13"/>
      <c r="V20" s="13"/>
    </row>
    <row r="21" spans="2:22" s="39" customFormat="1" ht="12">
      <c r="B21" s="145"/>
      <c r="F21" s="78"/>
      <c r="G21" s="44"/>
      <c r="H21" s="95"/>
      <c r="I21" s="81" t="s">
        <v>43</v>
      </c>
      <c r="J21" s="82"/>
      <c r="K21" s="37" t="str">
        <f>'第１レース'!K21</f>
        <v>　S-上-ｻｲﾄﾞ-下-F</v>
      </c>
      <c r="L21" s="83"/>
      <c r="M21" s="34"/>
      <c r="N21" s="81" t="s">
        <v>43</v>
      </c>
      <c r="O21" s="84"/>
      <c r="P21" s="37" t="s">
        <v>153</v>
      </c>
      <c r="Q21" s="81"/>
      <c r="R21" s="35"/>
      <c r="S21" s="43"/>
      <c r="T21" s="29"/>
      <c r="U21" s="13"/>
      <c r="V21" s="13"/>
    </row>
    <row r="22" spans="2:22" s="39" customFormat="1" ht="12">
      <c r="B22" s="111" t="s">
        <v>44</v>
      </c>
      <c r="C22" s="146">
        <v>1.2</v>
      </c>
      <c r="D22" s="43"/>
      <c r="G22" s="44"/>
      <c r="H22" s="95"/>
      <c r="I22" s="13" t="s">
        <v>44</v>
      </c>
      <c r="J22" s="85"/>
      <c r="K22" s="53">
        <f>'第１レース'!K22</f>
        <v>3.0729844413012732</v>
      </c>
      <c r="L22" s="73" t="str">
        <f>'第１レース'!L22</f>
        <v>ﾏｲﾙ</v>
      </c>
      <c r="M22" s="29">
        <f>'第１レース'!M22</f>
        <v>0.9</v>
      </c>
      <c r="N22" s="13" t="s">
        <v>44</v>
      </c>
      <c r="O22" s="43"/>
      <c r="P22" s="53">
        <f>R22*5</f>
        <v>6</v>
      </c>
      <c r="Q22" s="73" t="s">
        <v>152</v>
      </c>
      <c r="R22" s="86">
        <f>C22</f>
        <v>1.2</v>
      </c>
      <c r="S22" s="43"/>
      <c r="T22" s="29"/>
      <c r="U22" s="13"/>
      <c r="V22" s="13"/>
    </row>
    <row r="23" spans="2:22" s="39" customFormat="1" ht="12">
      <c r="B23" s="111" t="s">
        <v>45</v>
      </c>
      <c r="C23" s="132" t="s">
        <v>819</v>
      </c>
      <c r="D23" s="43"/>
      <c r="G23" s="13"/>
      <c r="H23" s="96"/>
      <c r="I23" s="81" t="s">
        <v>45</v>
      </c>
      <c r="J23" s="87"/>
      <c r="K23" s="88" t="str">
        <f>'第１レース'!K23</f>
        <v>5～9m</v>
      </c>
      <c r="L23" s="37"/>
      <c r="M23" s="34"/>
      <c r="N23" s="81" t="s">
        <v>45</v>
      </c>
      <c r="O23" s="84"/>
      <c r="P23" s="88" t="str">
        <f>C23</f>
        <v>5～9m</v>
      </c>
      <c r="Q23" s="37"/>
      <c r="R23" s="35"/>
      <c r="S23" s="43"/>
      <c r="T23" s="29"/>
      <c r="U23" s="13"/>
      <c r="V23" s="13"/>
    </row>
    <row r="24" spans="2:22" s="10" customFormat="1" ht="12">
      <c r="B24" s="111" t="s">
        <v>72</v>
      </c>
      <c r="C24" s="133">
        <v>0.5</v>
      </c>
      <c r="D24" s="45"/>
      <c r="E24" s="46"/>
      <c r="F24" s="47"/>
      <c r="G24" s="47"/>
      <c r="H24" s="97"/>
      <c r="I24" s="89" t="s">
        <v>72</v>
      </c>
      <c r="J24" s="90"/>
      <c r="K24" s="91">
        <f>'第１レース'!K24</f>
        <v>0.4375</v>
      </c>
      <c r="L24" s="55"/>
      <c r="M24" s="30"/>
      <c r="N24" s="89" t="s">
        <v>72</v>
      </c>
      <c r="O24" s="45"/>
      <c r="P24" s="92">
        <f>C24</f>
        <v>0.5</v>
      </c>
      <c r="Q24" s="55"/>
      <c r="R24" s="26"/>
      <c r="S24" s="45"/>
      <c r="T24" s="30"/>
      <c r="U24" s="11"/>
      <c r="V24" s="11"/>
    </row>
    <row r="25" spans="2:20" ht="12">
      <c r="B25" s="1"/>
      <c r="C25" s="1"/>
      <c r="D25" s="1"/>
      <c r="E25" s="3"/>
      <c r="F25" s="16"/>
      <c r="G25" s="48"/>
      <c r="H25" s="97"/>
      <c r="I25" s="1"/>
      <c r="J25" s="18"/>
      <c r="K25" s="1" t="s">
        <v>84</v>
      </c>
      <c r="L25" s="1" t="s">
        <v>83</v>
      </c>
      <c r="M25" s="19" t="s">
        <v>75</v>
      </c>
      <c r="N25" s="1"/>
      <c r="O25" s="36"/>
      <c r="P25" s="1" t="s">
        <v>84</v>
      </c>
      <c r="Q25" s="1" t="s">
        <v>83</v>
      </c>
      <c r="R25" s="19" t="s">
        <v>75</v>
      </c>
      <c r="S25" s="19" t="s">
        <v>79</v>
      </c>
      <c r="T25" s="19" t="s">
        <v>78</v>
      </c>
    </row>
    <row r="26" spans="2:20" ht="12">
      <c r="B26" s="1" t="s">
        <v>73</v>
      </c>
      <c r="C26" s="1" t="s">
        <v>181</v>
      </c>
      <c r="D26" s="1" t="s">
        <v>73</v>
      </c>
      <c r="E26" s="62" t="s">
        <v>18</v>
      </c>
      <c r="F26" s="61" t="s">
        <v>74</v>
      </c>
      <c r="G26" s="63" t="s">
        <v>80</v>
      </c>
      <c r="H26" s="55" t="s">
        <v>15</v>
      </c>
      <c r="I26" s="1" t="s">
        <v>46</v>
      </c>
      <c r="J26" s="18" t="s">
        <v>55</v>
      </c>
      <c r="K26" s="1" t="s">
        <v>81</v>
      </c>
      <c r="L26" s="1" t="s">
        <v>82</v>
      </c>
      <c r="M26" s="19" t="s">
        <v>76</v>
      </c>
      <c r="N26" s="1" t="s">
        <v>46</v>
      </c>
      <c r="O26" s="36" t="s">
        <v>55</v>
      </c>
      <c r="P26" s="1" t="s">
        <v>81</v>
      </c>
      <c r="Q26" s="1" t="s">
        <v>82</v>
      </c>
      <c r="R26" s="19" t="s">
        <v>76</v>
      </c>
      <c r="S26" s="19" t="s">
        <v>76</v>
      </c>
      <c r="T26" s="19" t="s">
        <v>77</v>
      </c>
    </row>
    <row r="27" spans="2:20" ht="12">
      <c r="B27" s="151">
        <v>5619</v>
      </c>
      <c r="C27" s="206">
        <v>0.5457407407407407</v>
      </c>
      <c r="D27" s="17">
        <f aca="true" t="shared" si="0" ref="D27:D50">B27</f>
        <v>5619</v>
      </c>
      <c r="E27" s="52" t="str">
        <f>LOOKUP($D27,'第１レース'!$D$27:$E$51)</f>
        <v>AKEA</v>
      </c>
      <c r="F27" s="52" t="str">
        <f>LOOKUP($D27,'第１レース'!$D$27:$F$51)</f>
        <v>J/V　9.6CR</v>
      </c>
      <c r="G27" s="101" t="str">
        <f>LOOKUP($D27,'第１レース'!$D$27:$G$51)</f>
        <v>東海</v>
      </c>
      <c r="H27" s="178">
        <f>LOOKUP($D27,'第１レース'!$D$27:$H$51)</f>
        <v>1.009</v>
      </c>
      <c r="I27" s="102">
        <f>LOOKUP($D27,'第１レース'!$D$27:$I$51)</f>
        <v>0.46195601851851853</v>
      </c>
      <c r="J27" s="19">
        <f aca="true" t="shared" si="1" ref="J27:J43">RANK(I27,$I$27:$I$50,1)</f>
        <v>6</v>
      </c>
      <c r="K27" s="102">
        <f>LOOKUP($D27,'第１レース'!$D$27:$K$51)</f>
        <v>0.02445601851851853</v>
      </c>
      <c r="L27" s="102">
        <f>LOOKUP($D27,'第１レース'!$D$27:$L$51)</f>
        <v>0.024676122685185195</v>
      </c>
      <c r="M27" s="36">
        <f aca="true" t="shared" si="2" ref="M27:M43">RANK(L27,$L$27:$L$50,1)</f>
        <v>4</v>
      </c>
      <c r="N27" s="92">
        <f aca="true" t="shared" si="3" ref="N27:N50">C27</f>
        <v>0.5457407407407407</v>
      </c>
      <c r="O27" s="19">
        <f aca="true" t="shared" si="4" ref="O27:O44">RANK(N27,$N$27:$N$50,1)</f>
        <v>6</v>
      </c>
      <c r="P27" s="21">
        <f aca="true" t="shared" si="5" ref="P27:P44">N27-$P$24</f>
        <v>0.04574074074074075</v>
      </c>
      <c r="Q27" s="21">
        <f aca="true" t="shared" si="6" ref="Q27:Q44">P27*H27</f>
        <v>0.04615240740740741</v>
      </c>
      <c r="R27" s="36">
        <f aca="true" t="shared" si="7" ref="R27:R44">RANK(Q27,$Q$27:$Q$50,1)</f>
        <v>1</v>
      </c>
      <c r="S27" s="36">
        <f aca="true" t="shared" si="8" ref="S27:S50">R27+M27</f>
        <v>5</v>
      </c>
      <c r="T27" s="19">
        <f aca="true" t="shared" si="9" ref="T27:T34">RANK(S27,$S$27:$S$50,1)</f>
        <v>1</v>
      </c>
    </row>
    <row r="28" spans="1:20" ht="12">
      <c r="A28" s="10"/>
      <c r="B28" s="151">
        <v>83</v>
      </c>
      <c r="C28" s="206">
        <v>0.5459606481481482</v>
      </c>
      <c r="D28" s="17">
        <f t="shared" si="0"/>
        <v>83</v>
      </c>
      <c r="E28" s="52" t="str">
        <f>LOOKUP($D28,'第１レース'!$D$27:$E$51)</f>
        <v>Sparky Racing</v>
      </c>
      <c r="F28" s="52" t="str">
        <f>LOOKUP($D28,'第１レース'!$D$27:$F$51)</f>
        <v>Melges24</v>
      </c>
      <c r="G28" s="101" t="str">
        <f>LOOKUP($D28,'第１レース'!$D$27:$G$51)</f>
        <v>LMYC</v>
      </c>
      <c r="H28" s="178">
        <f>LOOKUP($D28,'第１レース'!$D$27:$H$51)</f>
        <v>1.035</v>
      </c>
      <c r="I28" s="102">
        <f>LOOKUP($D28,'第１レース'!$D$27:$I$51)</f>
        <v>0.4608449074074074</v>
      </c>
      <c r="J28" s="19">
        <f t="shared" si="1"/>
        <v>3</v>
      </c>
      <c r="K28" s="102">
        <f>LOOKUP($D28,'第１レース'!$D$27:$K$51)</f>
        <v>0.02334490740740741</v>
      </c>
      <c r="L28" s="102">
        <f>LOOKUP($D28,'第１レース'!$D$27:$L$51)</f>
        <v>0.02416197916666667</v>
      </c>
      <c r="M28" s="36">
        <f t="shared" si="2"/>
        <v>1</v>
      </c>
      <c r="N28" s="92">
        <f t="shared" si="3"/>
        <v>0.5459606481481482</v>
      </c>
      <c r="O28" s="19">
        <f t="shared" si="4"/>
        <v>7</v>
      </c>
      <c r="P28" s="21">
        <f t="shared" si="5"/>
        <v>0.04596064814814815</v>
      </c>
      <c r="Q28" s="21">
        <f t="shared" si="6"/>
        <v>0.04756927083333334</v>
      </c>
      <c r="R28" s="36">
        <f t="shared" si="7"/>
        <v>5</v>
      </c>
      <c r="S28" s="36">
        <f t="shared" si="8"/>
        <v>6</v>
      </c>
      <c r="T28" s="19">
        <f t="shared" si="9"/>
        <v>2</v>
      </c>
    </row>
    <row r="29" spans="1:20" ht="12">
      <c r="A29" s="10"/>
      <c r="B29" s="151">
        <v>5830</v>
      </c>
      <c r="C29" s="206">
        <v>0.5457291666666667</v>
      </c>
      <c r="D29" s="17">
        <f t="shared" si="0"/>
        <v>5830</v>
      </c>
      <c r="E29" s="52" t="str">
        <f>LOOKUP($D29,'第１レース'!$D$27:$E$51)</f>
        <v>Sea Falcon</v>
      </c>
      <c r="F29" s="52" t="str">
        <f>LOOKUP($D29,'第１レース'!$D$27:$F$51)</f>
        <v>Yamaha 33S（ＴＲ）     </v>
      </c>
      <c r="G29" s="101" t="str">
        <f>LOOKUP($D29,'第１レース'!$D$27:$G$51)</f>
        <v>LMYC</v>
      </c>
      <c r="H29" s="178">
        <f>LOOKUP($D29,'第１レース'!$D$27:$H$51)</f>
        <v>1.04</v>
      </c>
      <c r="I29" s="102">
        <f>LOOKUP($D29,'第１レース'!$D$27:$I$51)</f>
        <v>0.46099537037037036</v>
      </c>
      <c r="J29" s="19">
        <f t="shared" si="1"/>
        <v>4</v>
      </c>
      <c r="K29" s="102">
        <f>LOOKUP($D29,'第１レース'!$D$27:$K$51)</f>
        <v>0.02349537037037036</v>
      </c>
      <c r="L29" s="102">
        <f>LOOKUP($D29,'第１レース'!$D$27:$L$51)</f>
        <v>0.024435185185185178</v>
      </c>
      <c r="M29" s="36">
        <f t="shared" si="2"/>
        <v>3</v>
      </c>
      <c r="N29" s="92">
        <f t="shared" si="3"/>
        <v>0.5457291666666667</v>
      </c>
      <c r="O29" s="19">
        <f t="shared" si="4"/>
        <v>5</v>
      </c>
      <c r="P29" s="21">
        <f t="shared" si="5"/>
        <v>0.04572916666666671</v>
      </c>
      <c r="Q29" s="21">
        <f t="shared" si="6"/>
        <v>0.04755833333333338</v>
      </c>
      <c r="R29" s="36">
        <f t="shared" si="7"/>
        <v>4</v>
      </c>
      <c r="S29" s="36">
        <f t="shared" si="8"/>
        <v>7</v>
      </c>
      <c r="T29" s="19">
        <f t="shared" si="9"/>
        <v>3</v>
      </c>
    </row>
    <row r="30" spans="2:20" ht="12">
      <c r="B30" s="151">
        <v>5363</v>
      </c>
      <c r="C30" s="206">
        <v>0.5441782407407407</v>
      </c>
      <c r="D30" s="17">
        <f t="shared" si="0"/>
        <v>5363</v>
      </c>
      <c r="E30" s="52" t="str">
        <f>LOOKUP($D30,'第１レース'!$D$27:$E$51)</f>
        <v>Just Eight</v>
      </c>
      <c r="F30" s="52" t="str">
        <f>LOOKUP($D30,'第１レース'!$D$27:$F$51)</f>
        <v>Mumm 36</v>
      </c>
      <c r="G30" s="101" t="str">
        <f>LOOKUP($D30,'第１レース'!$D$27:$G$51)</f>
        <v>東海</v>
      </c>
      <c r="H30" s="178">
        <f>LOOKUP($D30,'第１レース'!$D$27:$H$51)</f>
        <v>1.081</v>
      </c>
      <c r="I30" s="102">
        <f>LOOKUP($D30,'第１レース'!$D$27:$I$51)</f>
        <v>0.4600462962962963</v>
      </c>
      <c r="J30" s="19">
        <f t="shared" si="1"/>
        <v>2</v>
      </c>
      <c r="K30" s="102">
        <f>LOOKUP($D30,'第１レース'!$D$27:$K$51)</f>
        <v>0.022546296296296287</v>
      </c>
      <c r="L30" s="102">
        <f>LOOKUP($D30,'第１レース'!$D$27:$L$51)</f>
        <v>0.024372546296296285</v>
      </c>
      <c r="M30" s="36">
        <f t="shared" si="2"/>
        <v>2</v>
      </c>
      <c r="N30" s="92">
        <f t="shared" si="3"/>
        <v>0.5441782407407407</v>
      </c>
      <c r="O30" s="19">
        <f t="shared" si="4"/>
        <v>3</v>
      </c>
      <c r="P30" s="21">
        <f t="shared" si="5"/>
        <v>0.044178240740740726</v>
      </c>
      <c r="Q30" s="21">
        <f t="shared" si="6"/>
        <v>0.04775667824074072</v>
      </c>
      <c r="R30" s="36">
        <f t="shared" si="7"/>
        <v>6</v>
      </c>
      <c r="S30" s="36">
        <f t="shared" si="8"/>
        <v>8</v>
      </c>
      <c r="T30" s="19">
        <f t="shared" si="9"/>
        <v>4</v>
      </c>
    </row>
    <row r="31" spans="1:20" ht="12">
      <c r="A31" s="10"/>
      <c r="B31" s="151">
        <v>5503</v>
      </c>
      <c r="C31" s="206">
        <v>0.539849537037037</v>
      </c>
      <c r="D31" s="17">
        <f t="shared" si="0"/>
        <v>5503</v>
      </c>
      <c r="E31" s="52" t="str">
        <f>LOOKUP($D31,'第１レース'!$D$27:$E$51)</f>
        <v>Gust</v>
      </c>
      <c r="F31" s="52" t="str">
        <f>LOOKUP($D31,'第１レース'!$D$27:$F$51)</f>
        <v>Ker40</v>
      </c>
      <c r="G31" s="101" t="str">
        <f>LOOKUP($D31,'第１レース'!$D$27:$G$51)</f>
        <v>LMYC</v>
      </c>
      <c r="H31" s="178">
        <f>LOOKUP($D31,'第１レース'!$D$27:$H$51)</f>
        <v>1.192</v>
      </c>
      <c r="I31" s="102">
        <f>LOOKUP($D31,'第１レース'!$D$27:$I$51)</f>
        <v>0.45891203703703703</v>
      </c>
      <c r="J31" s="19">
        <f t="shared" si="1"/>
        <v>1</v>
      </c>
      <c r="K31" s="102">
        <f>LOOKUP($D31,'第１レース'!$D$27:$K$51)</f>
        <v>0.021412037037037035</v>
      </c>
      <c r="L31" s="102">
        <f>LOOKUP($D31,'第１レース'!$D$27:$L$51)</f>
        <v>0.025523148148148146</v>
      </c>
      <c r="M31" s="36">
        <f t="shared" si="2"/>
        <v>6</v>
      </c>
      <c r="N31" s="92">
        <f t="shared" si="3"/>
        <v>0.539849537037037</v>
      </c>
      <c r="O31" s="19">
        <f t="shared" si="4"/>
        <v>1</v>
      </c>
      <c r="P31" s="21">
        <f t="shared" si="5"/>
        <v>0.039849537037036975</v>
      </c>
      <c r="Q31" s="21">
        <f t="shared" si="6"/>
        <v>0.04750064814814807</v>
      </c>
      <c r="R31" s="36">
        <f t="shared" si="7"/>
        <v>3</v>
      </c>
      <c r="S31" s="36">
        <f t="shared" si="8"/>
        <v>9</v>
      </c>
      <c r="T31" s="19">
        <f t="shared" si="9"/>
        <v>5</v>
      </c>
    </row>
    <row r="32" spans="2:20" ht="12">
      <c r="B32" s="151">
        <v>5870</v>
      </c>
      <c r="C32" s="206">
        <v>0.5448842592592592</v>
      </c>
      <c r="D32" s="17">
        <f t="shared" si="0"/>
        <v>5870</v>
      </c>
      <c r="E32" s="52" t="str">
        <f>LOOKUP($D32,'第１レース'!$D$27:$E$51)</f>
        <v>Kaito</v>
      </c>
      <c r="F32" s="52" t="str">
        <f>LOOKUP($D32,'第１レース'!$D$27:$F$51)</f>
        <v>J/V35CR</v>
      </c>
      <c r="G32" s="101" t="str">
        <f>LOOKUP($D32,'第１レース'!$D$27:$G$51)</f>
        <v>東海</v>
      </c>
      <c r="H32" s="178">
        <f>LOOKUP($D32,'第１レース'!$D$27:$H$51)</f>
        <v>1.065</v>
      </c>
      <c r="I32" s="102">
        <f>LOOKUP($D32,'第１レース'!$D$27:$I$51)</f>
        <v>0.4610763888888889</v>
      </c>
      <c r="J32" s="19">
        <f t="shared" si="1"/>
        <v>5</v>
      </c>
      <c r="K32" s="102">
        <f>LOOKUP($D32,'第１レース'!$D$27:$K$51)</f>
        <v>0.02357638888888891</v>
      </c>
      <c r="L32" s="102">
        <f>LOOKUP($D32,'第１レース'!$D$27:$L$51)</f>
        <v>0.025108854166666687</v>
      </c>
      <c r="M32" s="36">
        <f t="shared" si="2"/>
        <v>5</v>
      </c>
      <c r="N32" s="92">
        <f t="shared" si="3"/>
        <v>0.5448842592592592</v>
      </c>
      <c r="O32" s="19">
        <f t="shared" si="4"/>
        <v>4</v>
      </c>
      <c r="P32" s="21">
        <f t="shared" si="5"/>
        <v>0.04488425925925921</v>
      </c>
      <c r="Q32" s="21">
        <f t="shared" si="6"/>
        <v>0.047801736111111055</v>
      </c>
      <c r="R32" s="36">
        <f t="shared" si="7"/>
        <v>7</v>
      </c>
      <c r="S32" s="36">
        <f t="shared" si="8"/>
        <v>12</v>
      </c>
      <c r="T32" s="19">
        <f t="shared" si="9"/>
        <v>6</v>
      </c>
    </row>
    <row r="33" spans="1:20" ht="12">
      <c r="A33" s="10"/>
      <c r="B33" s="151">
        <v>4004</v>
      </c>
      <c r="C33" s="206">
        <v>0.5440162037037037</v>
      </c>
      <c r="D33" s="17">
        <f t="shared" si="0"/>
        <v>4004</v>
      </c>
      <c r="E33" s="52" t="str">
        <f>LOOKUP($D33,'第１レース'!$D$27:$E$51)</f>
        <v>Paraphrenian</v>
      </c>
      <c r="F33" s="52" t="str">
        <f>LOOKUP($D33,'第１レース'!$D$27:$F$51)</f>
        <v>First 40.7</v>
      </c>
      <c r="G33" s="101" t="str">
        <f>LOOKUP($D33,'第１レース'!$D$27:$G$51)</f>
        <v>LMYC</v>
      </c>
      <c r="H33" s="178">
        <f>LOOKUP($D33,'第１レース'!$D$27:$H$51)</f>
        <v>1.06</v>
      </c>
      <c r="I33" s="102">
        <f>LOOKUP($D33,'第１レース'!$D$27:$I$51)</f>
        <v>0.46253472222222225</v>
      </c>
      <c r="J33" s="19">
        <f t="shared" si="1"/>
        <v>8</v>
      </c>
      <c r="K33" s="102">
        <f>LOOKUP($D33,'第１レース'!$D$27:$K$51)</f>
        <v>0.02503472222222225</v>
      </c>
      <c r="L33" s="102">
        <f>LOOKUP($D33,'第１レース'!$D$27:$L$51)</f>
        <v>0.026536805555555588</v>
      </c>
      <c r="M33" s="36">
        <f t="shared" si="2"/>
        <v>12</v>
      </c>
      <c r="N33" s="92">
        <f t="shared" si="3"/>
        <v>0.5440162037037037</v>
      </c>
      <c r="O33" s="19">
        <f t="shared" si="4"/>
        <v>2</v>
      </c>
      <c r="P33" s="21">
        <f t="shared" si="5"/>
        <v>0.04401620370370374</v>
      </c>
      <c r="Q33" s="21">
        <f t="shared" si="6"/>
        <v>0.04665717592592596</v>
      </c>
      <c r="R33" s="36">
        <f t="shared" si="7"/>
        <v>2</v>
      </c>
      <c r="S33" s="36">
        <f t="shared" si="8"/>
        <v>14</v>
      </c>
      <c r="T33" s="19">
        <f t="shared" si="9"/>
        <v>7</v>
      </c>
    </row>
    <row r="34" spans="1:20" ht="12">
      <c r="A34" s="10"/>
      <c r="B34" s="151">
        <v>5791</v>
      </c>
      <c r="C34" s="206">
        <v>0.5474768518518519</v>
      </c>
      <c r="D34" s="17">
        <f t="shared" si="0"/>
        <v>5791</v>
      </c>
      <c r="E34" s="52" t="str">
        <f>LOOKUP($D34,'第１レース'!$D$27:$E$51)</f>
        <v>Hornet</v>
      </c>
      <c r="F34" s="52" t="str">
        <f>LOOKUP($D34,'第１レース'!$D$27:$F$51)</f>
        <v>Seam 31</v>
      </c>
      <c r="G34" s="101" t="str">
        <f>LOOKUP($D34,'第１レース'!$D$27:$G$51)</f>
        <v>MCC</v>
      </c>
      <c r="H34" s="178">
        <f>LOOKUP($D34,'第１レース'!$D$27:$H$51)</f>
        <v>1.009</v>
      </c>
      <c r="I34" s="102">
        <f>LOOKUP($D34,'第１レース'!$D$27:$I$51)</f>
        <v>0.46347222222222223</v>
      </c>
      <c r="J34" s="19">
        <f t="shared" si="1"/>
        <v>10</v>
      </c>
      <c r="K34" s="102">
        <f>LOOKUP($D34,'第１レース'!$D$27:$K$51)</f>
        <v>0.02597222222222223</v>
      </c>
      <c r="L34" s="102">
        <f>LOOKUP($D34,'第１レース'!$D$27:$L$51)</f>
        <v>0.026205972222222228</v>
      </c>
      <c r="M34" s="36">
        <f t="shared" si="2"/>
        <v>9</v>
      </c>
      <c r="N34" s="92">
        <f t="shared" si="3"/>
        <v>0.5474768518518519</v>
      </c>
      <c r="O34" s="19">
        <f t="shared" si="4"/>
        <v>8</v>
      </c>
      <c r="P34" s="21">
        <f t="shared" si="5"/>
        <v>0.04747685185185191</v>
      </c>
      <c r="Q34" s="21">
        <f t="shared" si="6"/>
        <v>0.04790414351851857</v>
      </c>
      <c r="R34" s="36">
        <f t="shared" si="7"/>
        <v>8</v>
      </c>
      <c r="S34" s="36">
        <f t="shared" si="8"/>
        <v>17</v>
      </c>
      <c r="T34" s="19">
        <f t="shared" si="9"/>
        <v>8</v>
      </c>
    </row>
    <row r="35" spans="1:20" ht="12">
      <c r="A35" s="10"/>
      <c r="B35" s="151">
        <v>5055</v>
      </c>
      <c r="C35" s="206">
        <v>0.5484027777777778</v>
      </c>
      <c r="D35" s="17">
        <f t="shared" si="0"/>
        <v>5055</v>
      </c>
      <c r="E35" s="52" t="str">
        <f>LOOKUP($D35,'第１レース'!$D$27:$E$51)</f>
        <v>NARUMI</v>
      </c>
      <c r="F35" s="52" t="str">
        <f>LOOKUP($D35,'第１レース'!$D$27:$F$51)</f>
        <v>Yamaha 33S</v>
      </c>
      <c r="G35" s="101" t="str">
        <f>LOOKUP($D35,'第１レース'!$D$27:$G$51)</f>
        <v>LMYC</v>
      </c>
      <c r="H35" s="178">
        <f>LOOKUP($D35,'第１レース'!$D$27:$H$51)</f>
        <v>1.035</v>
      </c>
      <c r="I35" s="102">
        <f>LOOKUP($D35,'第１レース'!$D$27:$I$51)</f>
        <v>0.462349537037037</v>
      </c>
      <c r="J35" s="19">
        <f t="shared" si="1"/>
        <v>7</v>
      </c>
      <c r="K35" s="102">
        <f>LOOKUP($D35,'第１レース'!$D$27:$K$51)</f>
        <v>0.024849537037037017</v>
      </c>
      <c r="L35" s="102">
        <f>LOOKUP($D35,'第１レース'!$D$27:$L$51)</f>
        <v>0.02571927083333331</v>
      </c>
      <c r="M35" s="36">
        <f t="shared" si="2"/>
        <v>7</v>
      </c>
      <c r="N35" s="92">
        <f t="shared" si="3"/>
        <v>0.5484027777777778</v>
      </c>
      <c r="O35" s="19">
        <f t="shared" si="4"/>
        <v>9</v>
      </c>
      <c r="P35" s="21">
        <f t="shared" si="5"/>
        <v>0.048402777777777795</v>
      </c>
      <c r="Q35" s="21">
        <f t="shared" si="6"/>
        <v>0.05009687500000001</v>
      </c>
      <c r="R35" s="36">
        <f t="shared" si="7"/>
        <v>10</v>
      </c>
      <c r="S35" s="36">
        <f t="shared" si="8"/>
        <v>17</v>
      </c>
      <c r="T35" s="19">
        <v>9</v>
      </c>
    </row>
    <row r="36" spans="1:20" ht="12">
      <c r="A36" s="10"/>
      <c r="B36" s="128">
        <v>5550</v>
      </c>
      <c r="C36" s="206">
        <v>0.5510763888888889</v>
      </c>
      <c r="D36" s="17">
        <f t="shared" si="0"/>
        <v>5550</v>
      </c>
      <c r="E36" s="52" t="str">
        <f>LOOKUP($D36,'第１レース'!$D$27:$E$51)</f>
        <v>Super Wave 6</v>
      </c>
      <c r="F36" s="52" t="str">
        <f>LOOKUP($D36,'第１レース'!$D$27:$F$51)</f>
        <v>Slot 31 </v>
      </c>
      <c r="G36" s="101" t="str">
        <f>LOOKUP($D36,'第１レース'!$D$27:$G$51)</f>
        <v>MCC</v>
      </c>
      <c r="H36" s="178">
        <f>LOOKUP($D36,'第１レース'!$D$27:$H$51)</f>
        <v>0.99</v>
      </c>
      <c r="I36" s="102">
        <f>LOOKUP($D36,'第１レース'!$D$27:$I$51)</f>
        <v>0.46380787037037036</v>
      </c>
      <c r="J36" s="19">
        <f t="shared" si="1"/>
        <v>11</v>
      </c>
      <c r="K36" s="102">
        <f>LOOKUP($D36,'第１レース'!$D$27:$K$51)</f>
        <v>0.026307870370370356</v>
      </c>
      <c r="L36" s="102">
        <f>LOOKUP($D36,'第１レース'!$D$27:$L$51)</f>
        <v>0.026044791666666654</v>
      </c>
      <c r="M36" s="36">
        <f t="shared" si="2"/>
        <v>8</v>
      </c>
      <c r="N36" s="92">
        <f t="shared" si="3"/>
        <v>0.5510763888888889</v>
      </c>
      <c r="O36" s="19">
        <f t="shared" si="4"/>
        <v>13</v>
      </c>
      <c r="P36" s="21">
        <f t="shared" si="5"/>
        <v>0.05107638888888888</v>
      </c>
      <c r="Q36" s="21">
        <f t="shared" si="6"/>
        <v>0.05056562499999999</v>
      </c>
      <c r="R36" s="36">
        <f t="shared" si="7"/>
        <v>11</v>
      </c>
      <c r="S36" s="36">
        <f t="shared" si="8"/>
        <v>19</v>
      </c>
      <c r="T36" s="19">
        <f aca="true" t="shared" si="10" ref="T36:T41">RANK(S36,$S$27:$S$50,1)</f>
        <v>10</v>
      </c>
    </row>
    <row r="37" spans="2:20" ht="12">
      <c r="B37" s="128">
        <v>2500</v>
      </c>
      <c r="C37" s="206">
        <v>0.5507638888888889</v>
      </c>
      <c r="D37" s="17">
        <f t="shared" si="0"/>
        <v>2500</v>
      </c>
      <c r="E37" s="52" t="str">
        <f>LOOKUP($D37,'第１レース'!$D$27:$E$51)</f>
        <v>Horizon</v>
      </c>
      <c r="F37" s="52" t="str">
        <f>LOOKUP($D37,'第１レース'!$D$27:$F$51)</f>
        <v>Yokoyama 30R</v>
      </c>
      <c r="G37" s="101" t="str">
        <f>LOOKUP($D37,'第１レース'!$D$27:$G$51)</f>
        <v>LMYC</v>
      </c>
      <c r="H37" s="178">
        <f>LOOKUP($D37,'第１レース'!$D$27:$H$51)</f>
        <v>0.955</v>
      </c>
      <c r="I37" s="102">
        <f>LOOKUP($D37,'第１レース'!$D$27:$I$51)</f>
        <v>0.4650462962962963</v>
      </c>
      <c r="J37" s="19">
        <f t="shared" si="1"/>
        <v>13</v>
      </c>
      <c r="K37" s="102">
        <f>LOOKUP($D37,'第１レース'!$D$27:$K$51)</f>
        <v>0.02754629629629629</v>
      </c>
      <c r="L37" s="102">
        <f>LOOKUP($D37,'第１レース'!$D$27:$L$51)</f>
        <v>0.026306712962962955</v>
      </c>
      <c r="M37" s="36">
        <f t="shared" si="2"/>
        <v>11</v>
      </c>
      <c r="N37" s="92">
        <f t="shared" si="3"/>
        <v>0.5507638888888889</v>
      </c>
      <c r="O37" s="19">
        <f t="shared" si="4"/>
        <v>11</v>
      </c>
      <c r="P37" s="21">
        <f t="shared" si="5"/>
        <v>0.05076388888888894</v>
      </c>
      <c r="Q37" s="21">
        <f t="shared" si="6"/>
        <v>0.04847951388888894</v>
      </c>
      <c r="R37" s="36">
        <f t="shared" si="7"/>
        <v>9</v>
      </c>
      <c r="S37" s="36">
        <f t="shared" si="8"/>
        <v>20</v>
      </c>
      <c r="T37" s="19">
        <f t="shared" si="10"/>
        <v>11</v>
      </c>
    </row>
    <row r="38" spans="1:20" ht="12">
      <c r="A38" s="10"/>
      <c r="B38" s="128">
        <v>4135</v>
      </c>
      <c r="C38" s="206">
        <v>0.5491898148148148</v>
      </c>
      <c r="D38" s="17">
        <f t="shared" si="0"/>
        <v>4135</v>
      </c>
      <c r="E38" s="52" t="str">
        <f>LOOKUP($D38,'第１レース'!$D$27:$E$51)</f>
        <v>Danryu 2</v>
      </c>
      <c r="F38" s="52" t="str">
        <f>LOOKUP($D38,'第１レース'!$D$27:$F$51)</f>
        <v>Yamaha 33S</v>
      </c>
      <c r="G38" s="101" t="str">
        <f>LOOKUP($D38,'第１レース'!$D$27:$G$51)</f>
        <v>LMYC</v>
      </c>
      <c r="H38" s="178">
        <f>LOOKUP($D38,'第１レース'!$D$27:$H$51)</f>
        <v>1.037</v>
      </c>
      <c r="I38" s="102">
        <f>LOOKUP($D38,'第１レース'!$D$27:$I$51)</f>
        <v>0.4628240740740741</v>
      </c>
      <c r="J38" s="19">
        <f t="shared" si="1"/>
        <v>9</v>
      </c>
      <c r="K38" s="102">
        <f>LOOKUP($D38,'第１レース'!$D$27:$K$51)</f>
        <v>0.02532407407407411</v>
      </c>
      <c r="L38" s="102">
        <f>LOOKUP($D38,'第１レース'!$D$27:$L$51)</f>
        <v>0.02626106481481485</v>
      </c>
      <c r="M38" s="36">
        <f t="shared" si="2"/>
        <v>10</v>
      </c>
      <c r="N38" s="92">
        <f t="shared" si="3"/>
        <v>0.5491898148148148</v>
      </c>
      <c r="O38" s="19">
        <f t="shared" si="4"/>
        <v>10</v>
      </c>
      <c r="P38" s="21">
        <f t="shared" si="5"/>
        <v>0.04918981481481477</v>
      </c>
      <c r="Q38" s="21">
        <f t="shared" si="6"/>
        <v>0.05100983796296291</v>
      </c>
      <c r="R38" s="36">
        <f t="shared" si="7"/>
        <v>13</v>
      </c>
      <c r="S38" s="36">
        <f t="shared" si="8"/>
        <v>23</v>
      </c>
      <c r="T38" s="19">
        <f t="shared" si="10"/>
        <v>12</v>
      </c>
    </row>
    <row r="39" spans="1:20" ht="12">
      <c r="A39" s="10"/>
      <c r="B39" s="128">
        <v>4825.2</v>
      </c>
      <c r="C39" s="206">
        <v>0.5561921296296296</v>
      </c>
      <c r="D39" s="17">
        <f t="shared" si="0"/>
        <v>4825.2</v>
      </c>
      <c r="E39" s="52" t="str">
        <f>LOOKUP($D39,'第１レース'!$D$27:$E$51)</f>
        <v>BeBe</v>
      </c>
      <c r="F39" s="52" t="str">
        <f>LOOKUP($D39,'第１レース'!$D$27:$F$51)</f>
        <v>Pioneer 9FR/PB</v>
      </c>
      <c r="G39" s="101" t="str">
        <f>LOOKUP($D39,'第１レース'!$D$27:$G$51)</f>
        <v>MCC</v>
      </c>
      <c r="H39" s="178">
        <f>LOOKUP($D39,'第１レース'!$D$27:$H$51)</f>
        <v>0.913</v>
      </c>
      <c r="I39" s="102">
        <f>LOOKUP($D39,'第１レース'!$D$27:$I$51)</f>
        <v>0.46667824074074077</v>
      </c>
      <c r="J39" s="19">
        <f t="shared" si="1"/>
        <v>18</v>
      </c>
      <c r="K39" s="102">
        <f>LOOKUP($D39,'第１レース'!$D$27:$K$51)</f>
        <v>0.02917824074074077</v>
      </c>
      <c r="L39" s="102">
        <f>LOOKUP($D39,'第１レース'!$D$27:$L$51)</f>
        <v>0.026639733796296323</v>
      </c>
      <c r="M39" s="36">
        <f t="shared" si="2"/>
        <v>13</v>
      </c>
      <c r="N39" s="92">
        <f t="shared" si="3"/>
        <v>0.5561921296296296</v>
      </c>
      <c r="O39" s="19">
        <f t="shared" si="4"/>
        <v>17</v>
      </c>
      <c r="P39" s="21">
        <f t="shared" si="5"/>
        <v>0.056192129629629606</v>
      </c>
      <c r="Q39" s="21">
        <f t="shared" si="6"/>
        <v>0.05130341435185183</v>
      </c>
      <c r="R39" s="36">
        <f t="shared" si="7"/>
        <v>14</v>
      </c>
      <c r="S39" s="36">
        <f t="shared" si="8"/>
        <v>27</v>
      </c>
      <c r="T39" s="19">
        <f t="shared" si="10"/>
        <v>13</v>
      </c>
    </row>
    <row r="40" spans="2:20" ht="12">
      <c r="B40" s="128">
        <v>4774</v>
      </c>
      <c r="C40" s="206">
        <v>0.5510069444444444</v>
      </c>
      <c r="D40" s="17">
        <f t="shared" si="0"/>
        <v>4774</v>
      </c>
      <c r="E40" s="52" t="str">
        <f>LOOKUP($D40,'第１レース'!$D$27:$E$51)</f>
        <v>Armis 5</v>
      </c>
      <c r="F40" s="52" t="str">
        <f>LOOKUP($D40,'第１レース'!$D$27:$F$51)</f>
        <v>J/V9.6CR</v>
      </c>
      <c r="G40" s="101" t="str">
        <f>LOOKUP($D40,'第１レース'!$D$27:$G$51)</f>
        <v>MCC</v>
      </c>
      <c r="H40" s="178">
        <f>LOOKUP($D40,'第１レース'!$D$27:$H$51)</f>
        <v>1.01</v>
      </c>
      <c r="I40" s="102">
        <f>LOOKUP($D40,'第１レース'!$D$27:$I$51)</f>
        <v>0.46489583333333334</v>
      </c>
      <c r="J40" s="19">
        <f t="shared" si="1"/>
        <v>12</v>
      </c>
      <c r="K40" s="102">
        <f>LOOKUP($D40,'第１レース'!$D$27:$K$51)</f>
        <v>0.02739583333333334</v>
      </c>
      <c r="L40" s="102">
        <f>LOOKUP($D40,'第１レース'!$D$27:$L$51)</f>
        <v>0.027669791666666676</v>
      </c>
      <c r="M40" s="36">
        <f t="shared" si="2"/>
        <v>14</v>
      </c>
      <c r="N40" s="92">
        <f t="shared" si="3"/>
        <v>0.5510069444444444</v>
      </c>
      <c r="O40" s="19">
        <f t="shared" si="4"/>
        <v>12</v>
      </c>
      <c r="P40" s="21">
        <f t="shared" si="5"/>
        <v>0.051006944444444424</v>
      </c>
      <c r="Q40" s="21">
        <f t="shared" si="6"/>
        <v>0.051517013888888866</v>
      </c>
      <c r="R40" s="36">
        <f t="shared" si="7"/>
        <v>15</v>
      </c>
      <c r="S40" s="36">
        <f t="shared" si="8"/>
        <v>29</v>
      </c>
      <c r="T40" s="19">
        <f t="shared" si="10"/>
        <v>14</v>
      </c>
    </row>
    <row r="41" spans="1:20" ht="12">
      <c r="A41" s="10"/>
      <c r="B41" s="128">
        <v>3173</v>
      </c>
      <c r="C41" s="206">
        <v>0.5515277777777777</v>
      </c>
      <c r="D41" s="17">
        <f t="shared" si="0"/>
        <v>3173</v>
      </c>
      <c r="E41" s="52" t="str">
        <f>LOOKUP($D41,'第１レース'!$D$27:$E$51)</f>
        <v>Odyssey</v>
      </c>
      <c r="F41" s="52" t="str">
        <f>LOOKUP($D41,'第１レース'!$D$27:$F$51)</f>
        <v>Seam 31Ⅱ</v>
      </c>
      <c r="G41" s="101" t="str">
        <f>LOOKUP($D41,'第１レース'!$D$27:$G$51)</f>
        <v>MCC</v>
      </c>
      <c r="H41" s="178">
        <f>LOOKUP($D41,'第１レース'!$D$27:$H$51)</f>
        <v>1.013</v>
      </c>
      <c r="I41" s="102">
        <f>LOOKUP($D41,'第１レース'!$D$27:$I$51)</f>
        <v>0.46546296296296297</v>
      </c>
      <c r="J41" s="19">
        <f t="shared" si="1"/>
        <v>16</v>
      </c>
      <c r="K41" s="102">
        <f>LOOKUP($D41,'第１レース'!$D$27:$K$51)</f>
        <v>0.027962962962962967</v>
      </c>
      <c r="L41" s="102">
        <f>LOOKUP($D41,'第１レース'!$D$27:$L$51)</f>
        <v>0.028326481481481484</v>
      </c>
      <c r="M41" s="36">
        <f t="shared" si="2"/>
        <v>17</v>
      </c>
      <c r="N41" s="92">
        <f t="shared" si="3"/>
        <v>0.5515277777777777</v>
      </c>
      <c r="O41" s="19">
        <f t="shared" si="4"/>
        <v>14</v>
      </c>
      <c r="P41" s="21">
        <f t="shared" si="5"/>
        <v>0.05152777777777773</v>
      </c>
      <c r="Q41" s="21">
        <f t="shared" si="6"/>
        <v>0.052197638888888835</v>
      </c>
      <c r="R41" s="36">
        <f t="shared" si="7"/>
        <v>16</v>
      </c>
      <c r="S41" s="36">
        <f t="shared" si="8"/>
        <v>33</v>
      </c>
      <c r="T41" s="19">
        <f t="shared" si="10"/>
        <v>15</v>
      </c>
    </row>
    <row r="42" spans="1:20" ht="12">
      <c r="A42" s="10"/>
      <c r="B42" s="128">
        <v>5841</v>
      </c>
      <c r="C42" s="206">
        <v>0.5531597222222222</v>
      </c>
      <c r="D42" s="17">
        <f t="shared" si="0"/>
        <v>5841</v>
      </c>
      <c r="E42" s="52" t="str">
        <f>LOOKUP($D42,'第１レース'!$D$27:$E$51)</f>
        <v>Roku 3</v>
      </c>
      <c r="F42" s="52" t="str">
        <f>LOOKUP($D42,'第１レース'!$D$27:$F$51)</f>
        <v>Seam 31</v>
      </c>
      <c r="G42" s="101" t="str">
        <f>LOOKUP($D42,'第１レース'!$D$27:$G$51)</f>
        <v>LMYC</v>
      </c>
      <c r="H42" s="178">
        <f>LOOKUP($D42,'第１レース'!$D$27:$H$51)</f>
        <v>1.01</v>
      </c>
      <c r="I42" s="102">
        <f>LOOKUP($D42,'第１レース'!$D$27:$I$51)</f>
        <v>0.46533564814814815</v>
      </c>
      <c r="J42" s="19">
        <f t="shared" si="1"/>
        <v>15</v>
      </c>
      <c r="K42" s="102">
        <f>LOOKUP($D42,'第１レース'!$D$27:$K$51)</f>
        <v>0.02783564814814815</v>
      </c>
      <c r="L42" s="102">
        <f>LOOKUP($D42,'第１レース'!$D$27:$L$51)</f>
        <v>0.02811400462962963</v>
      </c>
      <c r="M42" s="36">
        <f t="shared" si="2"/>
        <v>16</v>
      </c>
      <c r="N42" s="92">
        <f t="shared" si="3"/>
        <v>0.5531597222222222</v>
      </c>
      <c r="O42" s="19">
        <f t="shared" si="4"/>
        <v>16</v>
      </c>
      <c r="P42" s="21">
        <f t="shared" si="5"/>
        <v>0.053159722222222205</v>
      </c>
      <c r="Q42" s="21">
        <f t="shared" si="6"/>
        <v>0.05369131944444443</v>
      </c>
      <c r="R42" s="36">
        <f t="shared" si="7"/>
        <v>17</v>
      </c>
      <c r="S42" s="36">
        <f t="shared" si="8"/>
        <v>33</v>
      </c>
      <c r="T42" s="19">
        <v>16</v>
      </c>
    </row>
    <row r="43" spans="2:20" ht="12">
      <c r="B43" s="128">
        <v>7</v>
      </c>
      <c r="C43" s="206">
        <v>0.5686226851851852</v>
      </c>
      <c r="D43" s="17">
        <f t="shared" si="0"/>
        <v>7</v>
      </c>
      <c r="E43" s="52" t="str">
        <f>LOOKUP($D43,'第１レース'!$D$27:$E$51)</f>
        <v>Bell 7</v>
      </c>
      <c r="F43" s="52" t="str">
        <f>LOOKUP($D43,'第１レース'!$D$27:$F$51)</f>
        <v>Libeccio</v>
      </c>
      <c r="G43" s="101" t="str">
        <f>LOOKUP($D43,'第１レース'!$D$27:$G$51)</f>
        <v>LMYC</v>
      </c>
      <c r="H43" s="178">
        <f>LOOKUP($D43,'第１レース'!$D$27:$H$51)</f>
        <v>0.832</v>
      </c>
      <c r="I43" s="102">
        <f>LOOKUP($D43,'第１レース'!$D$27:$I$51)</f>
        <v>0.47344907407407405</v>
      </c>
      <c r="J43" s="19">
        <f t="shared" si="1"/>
        <v>21</v>
      </c>
      <c r="K43" s="102">
        <f>LOOKUP($D43,'第１レース'!$D$27:$K$51)</f>
        <v>0.03594907407407405</v>
      </c>
      <c r="L43" s="102">
        <f>LOOKUP($D43,'第１レース'!$D$27:$L$51)</f>
        <v>0.02990962962962961</v>
      </c>
      <c r="M43" s="36">
        <f t="shared" si="2"/>
        <v>19</v>
      </c>
      <c r="N43" s="92">
        <f t="shared" si="3"/>
        <v>0.5686226851851852</v>
      </c>
      <c r="O43" s="19">
        <f t="shared" si="4"/>
        <v>20</v>
      </c>
      <c r="P43" s="21">
        <f t="shared" si="5"/>
        <v>0.06862268518518522</v>
      </c>
      <c r="Q43" s="21">
        <f t="shared" si="6"/>
        <v>0.057094074074074096</v>
      </c>
      <c r="R43" s="36">
        <f t="shared" si="7"/>
        <v>18</v>
      </c>
      <c r="S43" s="36">
        <f t="shared" si="8"/>
        <v>37</v>
      </c>
      <c r="T43" s="19">
        <v>18</v>
      </c>
    </row>
    <row r="44" spans="1:20" ht="12">
      <c r="A44" s="10"/>
      <c r="B44" s="129">
        <v>2</v>
      </c>
      <c r="C44" s="134">
        <v>0.551863425925926</v>
      </c>
      <c r="D44" s="17">
        <f t="shared" si="0"/>
        <v>2</v>
      </c>
      <c r="E44" s="52" t="str">
        <f>LOOKUP($D44,'第１レース'!$D$27:$E$51)</f>
        <v>Boomerang MJ</v>
      </c>
      <c r="F44" s="52" t="str">
        <f>LOOKUP($D44,'第１レース'!$D$27:$F$51)</f>
        <v>Seascape 27</v>
      </c>
      <c r="G44" s="101" t="str">
        <f>LOOKUP($D44,'第１レース'!$D$27:$G$51)</f>
        <v>LMYC</v>
      </c>
      <c r="H44" s="178">
        <f>LOOKUP($D44,'第１レース'!$D$27:$H$51)</f>
        <v>0.977</v>
      </c>
      <c r="I44" s="102" t="str">
        <f>LOOKUP($D44,'第１レース'!$D$27:$I$51)</f>
        <v>OCS</v>
      </c>
      <c r="J44" s="19"/>
      <c r="K44" s="102"/>
      <c r="L44" s="102"/>
      <c r="M44" s="36">
        <v>25</v>
      </c>
      <c r="N44" s="92">
        <f t="shared" si="3"/>
        <v>0.551863425925926</v>
      </c>
      <c r="O44" s="19">
        <f t="shared" si="4"/>
        <v>15</v>
      </c>
      <c r="P44" s="21">
        <f t="shared" si="5"/>
        <v>0.051863425925925966</v>
      </c>
      <c r="Q44" s="21">
        <f t="shared" si="6"/>
        <v>0.05067056712962967</v>
      </c>
      <c r="R44" s="36">
        <f t="shared" si="7"/>
        <v>12</v>
      </c>
      <c r="S44" s="36">
        <f t="shared" si="8"/>
        <v>37</v>
      </c>
      <c r="T44" s="19">
        <f>RANK(S44,$S$27:$S$50,1)</f>
        <v>17</v>
      </c>
    </row>
    <row r="45" spans="2:20" ht="12">
      <c r="B45" s="151">
        <v>5933</v>
      </c>
      <c r="C45" s="206" t="s">
        <v>821</v>
      </c>
      <c r="D45" s="17">
        <f t="shared" si="0"/>
        <v>5933</v>
      </c>
      <c r="E45" s="52" t="str">
        <f>LOOKUP($D45,'第１レース'!$D$27:$E$51)</f>
        <v>Dancing Beens 3</v>
      </c>
      <c r="F45" s="52" t="str">
        <f>LOOKUP($D45,'第１レース'!$D$27:$F$51)</f>
        <v>Seam 31</v>
      </c>
      <c r="G45" s="101" t="str">
        <f>LOOKUP($D45,'第１レース'!$D$27:$G$51)</f>
        <v>MCC</v>
      </c>
      <c r="H45" s="178">
        <f>LOOKUP($D45,'第１レース'!$D$27:$H$51)</f>
        <v>1.01</v>
      </c>
      <c r="I45" s="102">
        <f>LOOKUP($D45,'第１レース'!$D$27:$I$51)</f>
        <v>0.46521990740740743</v>
      </c>
      <c r="J45" s="19">
        <f aca="true" t="shared" si="11" ref="J45:J50">RANK(I45,$I$27:$I$50,1)</f>
        <v>14</v>
      </c>
      <c r="K45" s="102">
        <f>LOOKUP($D45,'第１レース'!$D$27:$K$51)</f>
        <v>0.02771990740740743</v>
      </c>
      <c r="L45" s="102">
        <f>LOOKUP($D45,'第１レース'!$D$27:$L$51)</f>
        <v>0.027997106481481505</v>
      </c>
      <c r="M45" s="36">
        <f aca="true" t="shared" si="12" ref="M45:M50">RANK(L45,$L$27:$L$50,1)</f>
        <v>15</v>
      </c>
      <c r="N45" s="92" t="str">
        <f t="shared" si="3"/>
        <v>OCS</v>
      </c>
      <c r="O45" s="19"/>
      <c r="P45" s="21"/>
      <c r="Q45" s="21"/>
      <c r="R45" s="36">
        <v>25</v>
      </c>
      <c r="S45" s="36">
        <f t="shared" si="8"/>
        <v>40</v>
      </c>
      <c r="T45" s="19">
        <v>21</v>
      </c>
    </row>
    <row r="46" spans="1:20" ht="12">
      <c r="A46" s="10"/>
      <c r="B46" s="128">
        <v>6155</v>
      </c>
      <c r="C46" s="206">
        <v>0.5565162037037037</v>
      </c>
      <c r="D46" s="17">
        <f t="shared" si="0"/>
        <v>6155</v>
      </c>
      <c r="E46" s="52" t="str">
        <f>LOOKUP($D46,'第１レース'!$D$27:$E$51)</f>
        <v>ANNEX V</v>
      </c>
      <c r="F46" s="52" t="str">
        <f>LOOKUP($D46,'第１レース'!$D$27:$F$51)</f>
        <v>First 36.7</v>
      </c>
      <c r="G46" s="101" t="str">
        <f>LOOKUP($D46,'第１レース'!$D$27:$G$51)</f>
        <v>MCC</v>
      </c>
      <c r="H46" s="178">
        <f>LOOKUP($D46,'第１レース'!$D$27:$H$51)</f>
        <v>1.019</v>
      </c>
      <c r="I46" s="102">
        <f>LOOKUP($D46,'第１レース'!$D$27:$I$51)</f>
        <v>0.46730324074074076</v>
      </c>
      <c r="J46" s="19">
        <f t="shared" si="11"/>
        <v>19</v>
      </c>
      <c r="K46" s="102">
        <f>LOOKUP($D46,'第１レース'!$D$27:$K$51)</f>
        <v>0.029803240740740755</v>
      </c>
      <c r="L46" s="102">
        <f>LOOKUP($D46,'第１レース'!$D$27:$L$51)</f>
        <v>0.030369502314814827</v>
      </c>
      <c r="M46" s="36">
        <f t="shared" si="12"/>
        <v>21</v>
      </c>
      <c r="N46" s="92">
        <f t="shared" si="3"/>
        <v>0.5565162037037037</v>
      </c>
      <c r="O46" s="19">
        <f>RANK(N46,$N$27:$N$50,1)</f>
        <v>18</v>
      </c>
      <c r="P46" s="21">
        <f>N46-$P$24</f>
        <v>0.056516203703703694</v>
      </c>
      <c r="Q46" s="21">
        <f>P46*H46</f>
        <v>0.057590011574074056</v>
      </c>
      <c r="R46" s="36">
        <f>RANK(Q46,$Q$27:$Q$50,1)</f>
        <v>19</v>
      </c>
      <c r="S46" s="36">
        <f t="shared" si="8"/>
        <v>40</v>
      </c>
      <c r="T46" s="19">
        <f>RANK(S46,$S$27:$S$50,1)</f>
        <v>19</v>
      </c>
    </row>
    <row r="47" spans="1:20" ht="12">
      <c r="A47" s="10"/>
      <c r="B47" s="129">
        <v>6670</v>
      </c>
      <c r="C47" s="134">
        <v>0.5594444444444444</v>
      </c>
      <c r="D47" s="17">
        <f t="shared" si="0"/>
        <v>6670</v>
      </c>
      <c r="E47" s="52" t="str">
        <f>LOOKUP($D47,'第１レース'!$D$27:$E$51)</f>
        <v>Yuki</v>
      </c>
      <c r="F47" s="52" t="str">
        <f>LOOKUP($D47,'第１レース'!$D$27:$F$51)</f>
        <v>A27</v>
      </c>
      <c r="G47" s="101" t="str">
        <f>LOOKUP($D47,'第１レース'!$D$27:$G$51)</f>
        <v>LMYC</v>
      </c>
      <c r="H47" s="178">
        <f>LOOKUP($D47,'第１レース'!$D$27:$H$51)</f>
        <v>0.977</v>
      </c>
      <c r="I47" s="102">
        <f>LOOKUP($D47,'第１レース'!$D$27:$I$51)</f>
        <v>0.46814814814814815</v>
      </c>
      <c r="J47" s="19">
        <f t="shared" si="11"/>
        <v>20</v>
      </c>
      <c r="K47" s="102">
        <f>LOOKUP($D47,'第１レース'!$D$27:$K$51)</f>
        <v>0.030648148148148147</v>
      </c>
      <c r="L47" s="102">
        <f>LOOKUP($D47,'第１レース'!$D$27:$L$51)</f>
        <v>0.02994324074074074</v>
      </c>
      <c r="M47" s="36">
        <f t="shared" si="12"/>
        <v>20</v>
      </c>
      <c r="N47" s="92">
        <f t="shared" si="3"/>
        <v>0.5594444444444444</v>
      </c>
      <c r="O47" s="19">
        <f>RANK(N47,$N$27:$N$50,1)</f>
        <v>19</v>
      </c>
      <c r="P47" s="21">
        <f>N47-$P$24</f>
        <v>0.05944444444444441</v>
      </c>
      <c r="Q47" s="21">
        <f>P47*H47</f>
        <v>0.05807722222222219</v>
      </c>
      <c r="R47" s="36">
        <f>RANK(Q47,$Q$27:$Q$50,1)</f>
        <v>20</v>
      </c>
      <c r="S47" s="36">
        <f t="shared" si="8"/>
        <v>40</v>
      </c>
      <c r="T47" s="19">
        <v>20</v>
      </c>
    </row>
    <row r="48" spans="2:20" ht="12">
      <c r="B48" s="129">
        <v>5833</v>
      </c>
      <c r="C48" s="129" t="s">
        <v>822</v>
      </c>
      <c r="D48" s="17">
        <f t="shared" si="0"/>
        <v>5833</v>
      </c>
      <c r="E48" s="52" t="str">
        <f>LOOKUP($D48,'第１レース'!$D$27:$E$51)</f>
        <v>Eldorado 2</v>
      </c>
      <c r="F48" s="52" t="str">
        <f>LOOKUP($D48,'第１レース'!$D$27:$F$51)</f>
        <v>Yamaha 30S new</v>
      </c>
      <c r="G48" s="101" t="str">
        <f>LOOKUP($D48,'第１レース'!$D$27:$G$51)</f>
        <v>LMYC</v>
      </c>
      <c r="H48" s="178">
        <f>LOOKUP($D48,'第１レース'!$D$27:$H$51)</f>
        <v>1.003</v>
      </c>
      <c r="I48" s="102">
        <f>LOOKUP($D48,'第１レース'!$D$27:$I$51)</f>
        <v>0.4660648148148148</v>
      </c>
      <c r="J48" s="19">
        <f t="shared" si="11"/>
        <v>17</v>
      </c>
      <c r="K48" s="102">
        <f>LOOKUP($D48,'第１レース'!$D$27:$K$51)</f>
        <v>0.02856481481481482</v>
      </c>
      <c r="L48" s="102">
        <f>LOOKUP($D48,'第１レース'!$D$27:$L$51)</f>
        <v>0.02865050925925926</v>
      </c>
      <c r="M48" s="36">
        <f t="shared" si="12"/>
        <v>18</v>
      </c>
      <c r="N48" s="92" t="str">
        <f t="shared" si="3"/>
        <v>DNC</v>
      </c>
      <c r="O48" s="19"/>
      <c r="P48" s="21"/>
      <c r="Q48" s="21"/>
      <c r="R48" s="36">
        <v>25</v>
      </c>
      <c r="S48" s="36">
        <f t="shared" si="8"/>
        <v>43</v>
      </c>
      <c r="T48" s="19">
        <f>RANK(S48,$S$27:$S$50,1)</f>
        <v>22</v>
      </c>
    </row>
    <row r="49" spans="1:20" ht="12">
      <c r="A49" s="10"/>
      <c r="B49" s="129">
        <v>6653</v>
      </c>
      <c r="C49" s="134">
        <v>0.5816782407407407</v>
      </c>
      <c r="D49" s="17">
        <f t="shared" si="0"/>
        <v>6653</v>
      </c>
      <c r="E49" s="52" t="str">
        <f>LOOKUP($D49,'第１レース'!$D$27:$E$51)</f>
        <v>SIKAMARU</v>
      </c>
      <c r="F49" s="52" t="str">
        <f>LOOKUP($D49,'第１レース'!$D$27:$F$51)</f>
        <v>Yamaha 26C</v>
      </c>
      <c r="G49" s="101" t="str">
        <f>LOOKUP($D49,'第１レース'!$D$27:$G$51)</f>
        <v>LMYC</v>
      </c>
      <c r="H49" s="178">
        <f>LOOKUP($D49,'第１レース'!$D$27:$H$51)</f>
        <v>0.832</v>
      </c>
      <c r="I49" s="102">
        <f>LOOKUP($D49,'第１レース'!$D$27:$I$51)</f>
        <v>0.47628472222222223</v>
      </c>
      <c r="J49" s="19">
        <f t="shared" si="11"/>
        <v>22</v>
      </c>
      <c r="K49" s="102">
        <f>LOOKUP($D49,'第１レース'!$D$27:$K$51)</f>
        <v>0.038784722222222234</v>
      </c>
      <c r="L49" s="102">
        <f>LOOKUP($D49,'第１レース'!$D$27:$L$51)</f>
        <v>0.032268888888888896</v>
      </c>
      <c r="M49" s="36">
        <f t="shared" si="12"/>
        <v>23</v>
      </c>
      <c r="N49" s="92">
        <f t="shared" si="3"/>
        <v>0.5816782407407407</v>
      </c>
      <c r="O49" s="19">
        <f>RANK(N49,$N$27:$N$50,1)</f>
        <v>21</v>
      </c>
      <c r="P49" s="21">
        <f>N49-$P$24</f>
        <v>0.0816782407407407</v>
      </c>
      <c r="Q49" s="21">
        <f>P49*H49</f>
        <v>0.06795629629629626</v>
      </c>
      <c r="R49" s="36">
        <f>RANK(Q49,$Q$27:$Q$50,1)</f>
        <v>21</v>
      </c>
      <c r="S49" s="36">
        <f t="shared" si="8"/>
        <v>44</v>
      </c>
      <c r="T49" s="19">
        <f>RANK(S49,$S$27:$S$50,1)</f>
        <v>23</v>
      </c>
    </row>
    <row r="50" spans="2:20" ht="12">
      <c r="B50" s="129">
        <v>88</v>
      </c>
      <c r="C50" s="129" t="s">
        <v>820</v>
      </c>
      <c r="D50" s="17">
        <f t="shared" si="0"/>
        <v>88</v>
      </c>
      <c r="E50" s="52" t="str">
        <f>LOOKUP($D50,'第１レース'!$D$27:$E$51)</f>
        <v>Green Flash</v>
      </c>
      <c r="F50" s="52" t="str">
        <f>LOOKUP($D50,'第１レース'!$D$27:$F$51)</f>
        <v>Alerion 20</v>
      </c>
      <c r="G50" s="101" t="str">
        <f>LOOKUP($D50,'第１レース'!$D$27:$G$51)</f>
        <v>LMYC</v>
      </c>
      <c r="H50" s="178">
        <f>LOOKUP($D50,'第１レース'!$D$27:$H$51)</f>
        <v>0.81</v>
      </c>
      <c r="I50" s="102">
        <f>LOOKUP($D50,'第１レース'!$D$27:$I$51)</f>
        <v>0.47628472222222223</v>
      </c>
      <c r="J50" s="19">
        <f t="shared" si="11"/>
        <v>22</v>
      </c>
      <c r="K50" s="102">
        <f>LOOKUP($D50,'第１レース'!$D$27:$K$51)</f>
        <v>0.038784722222222234</v>
      </c>
      <c r="L50" s="102">
        <f>LOOKUP($D50,'第１レース'!$D$27:$L$51)</f>
        <v>0.03141562500000001</v>
      </c>
      <c r="M50" s="36">
        <f t="shared" si="12"/>
        <v>22</v>
      </c>
      <c r="N50" s="92" t="str">
        <f t="shared" si="3"/>
        <v>DNF</v>
      </c>
      <c r="O50" s="19"/>
      <c r="P50" s="21"/>
      <c r="Q50" s="21"/>
      <c r="R50" s="36">
        <v>25</v>
      </c>
      <c r="S50" s="36">
        <f t="shared" si="8"/>
        <v>47</v>
      </c>
      <c r="T50" s="19">
        <f>RANK(S50,$S$27:$S$50,1)</f>
        <v>24</v>
      </c>
    </row>
  </sheetData>
  <dataValidations count="2">
    <dataValidation allowBlank="1" showInputMessage="1" showErrorMessage="1" imeMode="on" sqref="K19:K21 P19:P21"/>
    <dataValidation errorStyle="warning" type="list" allowBlank="1" showInputMessage="1" showErrorMessage="1" promptTitle="風速" prompt="▼をクリックして風速を選択してください" errorTitle="直接入力せず選択してください" error="直接入力せず選択してください&#10;" sqref="C23 P23 K23">
      <formula1>"5m以下,5～9m,9m以上"</formula1>
    </dataValidation>
  </dataValidations>
  <printOptions/>
  <pageMargins left="0" right="0.1968503937007874" top="0.3937007874015748" bottom="0.3937007874015748" header="0.5118110236220472" footer="0.5118110236220472"/>
  <pageSetup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tabSelected="1" workbookViewId="0" topLeftCell="A1">
      <selection activeCell="C5" sqref="C5"/>
    </sheetView>
  </sheetViews>
  <sheetFormatPr defaultColWidth="9.140625" defaultRowHeight="12"/>
  <cols>
    <col min="1" max="1" width="3.8515625" style="8" customWidth="1"/>
    <col min="2" max="2" width="6.57421875" style="2" customWidth="1"/>
    <col min="3" max="3" width="21.28125" style="9" customWidth="1"/>
    <col min="4" max="4" width="21.28125" style="8" customWidth="1"/>
    <col min="5" max="5" width="8.28125" style="11" customWidth="1"/>
    <col min="6" max="6" width="7.28125" style="98" customWidth="1"/>
    <col min="7" max="7" width="9.7109375" style="2" customWidth="1"/>
    <col min="8" max="8" width="5.7109375" style="4" customWidth="1"/>
    <col min="9" max="10" width="9.7109375" style="2" customWidth="1"/>
    <col min="11" max="11" width="5.7109375" style="11" customWidth="1"/>
    <col min="12" max="12" width="9.7109375" style="2" customWidth="1"/>
    <col min="13" max="13" width="5.7109375" style="11" customWidth="1"/>
    <col min="14" max="15" width="9.7109375" style="2" customWidth="1"/>
    <col min="16" max="16" width="5.7109375" style="12" customWidth="1"/>
    <col min="17" max="18" width="5.7109375" style="11" customWidth="1"/>
    <col min="19" max="20" width="7.28125" style="2" customWidth="1"/>
    <col min="21" max="16384" width="9.140625" style="8" customWidth="1"/>
  </cols>
  <sheetData>
    <row r="1" spans="2:20" s="10" customFormat="1" ht="12">
      <c r="B1" s="11"/>
      <c r="C1" s="9"/>
      <c r="E1" s="11"/>
      <c r="F1" s="98"/>
      <c r="G1" s="11"/>
      <c r="H1" s="12"/>
      <c r="I1" s="11"/>
      <c r="J1" s="11"/>
      <c r="K1" s="11"/>
      <c r="L1" s="11"/>
      <c r="M1" s="11"/>
      <c r="N1" s="11"/>
      <c r="O1" s="11"/>
      <c r="P1" s="12"/>
      <c r="Q1" s="11"/>
      <c r="R1" s="11"/>
      <c r="S1" s="11"/>
      <c r="T1" s="11"/>
    </row>
    <row r="2" spans="2:20" s="38" customFormat="1" ht="83.25" customHeight="1">
      <c r="B2" s="93" t="s">
        <v>824</v>
      </c>
      <c r="C2" s="218" t="s">
        <v>892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13"/>
      <c r="T2" s="13"/>
    </row>
    <row r="3" spans="2:20" s="39" customFormat="1" ht="12">
      <c r="B3" s="13"/>
      <c r="E3" s="13"/>
      <c r="F3" s="51"/>
      <c r="G3" s="13"/>
      <c r="H3" s="14"/>
      <c r="I3" s="13"/>
      <c r="J3" s="13"/>
      <c r="K3" s="13"/>
      <c r="L3" s="13"/>
      <c r="M3" s="13"/>
      <c r="N3" s="13"/>
      <c r="O3" s="13"/>
      <c r="P3" s="14"/>
      <c r="Q3" s="13"/>
      <c r="R3" s="13"/>
      <c r="S3" s="13"/>
      <c r="T3" s="13"/>
    </row>
    <row r="4" spans="2:20" s="39" customFormat="1" ht="12">
      <c r="B4" s="75"/>
      <c r="C4" s="41"/>
      <c r="D4" s="74"/>
      <c r="E4" s="42"/>
      <c r="F4" s="94"/>
      <c r="G4" s="75" t="s">
        <v>42</v>
      </c>
      <c r="H4" s="76"/>
      <c r="I4" s="77" t="s">
        <v>825</v>
      </c>
      <c r="J4" s="42"/>
      <c r="K4" s="28"/>
      <c r="L4" s="75" t="s">
        <v>42</v>
      </c>
      <c r="M4" s="40"/>
      <c r="N4" s="77" t="s">
        <v>825</v>
      </c>
      <c r="O4" s="75"/>
      <c r="P4" s="23"/>
      <c r="Q4" s="40"/>
      <c r="R4" s="28"/>
      <c r="S4" s="13"/>
      <c r="T4" s="13"/>
    </row>
    <row r="5" spans="2:20" s="39" customFormat="1" ht="12">
      <c r="B5" s="13"/>
      <c r="D5" s="78"/>
      <c r="E5" s="44"/>
      <c r="F5" s="95"/>
      <c r="G5" s="13"/>
      <c r="H5" s="79"/>
      <c r="I5" s="80" t="s">
        <v>826</v>
      </c>
      <c r="J5" s="44"/>
      <c r="K5" s="29"/>
      <c r="L5" s="13"/>
      <c r="M5" s="43"/>
      <c r="N5" s="80" t="s">
        <v>151</v>
      </c>
      <c r="O5" s="13"/>
      <c r="P5" s="24"/>
      <c r="Q5" s="43"/>
      <c r="R5" s="29"/>
      <c r="S5" s="13"/>
      <c r="T5" s="13"/>
    </row>
    <row r="6" spans="4:20" s="39" customFormat="1" ht="12">
      <c r="D6" s="78"/>
      <c r="E6" s="44"/>
      <c r="F6" s="95"/>
      <c r="G6" s="81" t="s">
        <v>43</v>
      </c>
      <c r="H6" s="82"/>
      <c r="I6" s="37" t="s">
        <v>827</v>
      </c>
      <c r="J6" s="83"/>
      <c r="K6" s="34"/>
      <c r="L6" s="81" t="s">
        <v>43</v>
      </c>
      <c r="M6" s="84"/>
      <c r="N6" s="37" t="s">
        <v>828</v>
      </c>
      <c r="O6" s="81"/>
      <c r="P6" s="35"/>
      <c r="Q6" s="43"/>
      <c r="R6" s="29"/>
      <c r="S6" s="13"/>
      <c r="T6" s="13"/>
    </row>
    <row r="7" spans="2:20" s="39" customFormat="1" ht="12">
      <c r="B7" s="43"/>
      <c r="E7" s="44"/>
      <c r="F7" s="95"/>
      <c r="G7" s="13" t="s">
        <v>44</v>
      </c>
      <c r="H7" s="85"/>
      <c r="I7" s="53">
        <v>3.0729844413012732</v>
      </c>
      <c r="J7" s="73" t="s">
        <v>152</v>
      </c>
      <c r="K7" s="29">
        <v>0.9</v>
      </c>
      <c r="L7" s="13" t="s">
        <v>44</v>
      </c>
      <c r="M7" s="43"/>
      <c r="N7" s="53">
        <v>6</v>
      </c>
      <c r="O7" s="73" t="s">
        <v>152</v>
      </c>
      <c r="P7" s="86">
        <v>1.2</v>
      </c>
      <c r="Q7" s="43"/>
      <c r="R7" s="29"/>
      <c r="S7" s="13"/>
      <c r="T7" s="13"/>
    </row>
    <row r="8" spans="2:20" s="39" customFormat="1" ht="12">
      <c r="B8" s="43"/>
      <c r="E8" s="13"/>
      <c r="F8" s="96"/>
      <c r="G8" s="81" t="s">
        <v>45</v>
      </c>
      <c r="H8" s="87"/>
      <c r="I8" s="88" t="s">
        <v>819</v>
      </c>
      <c r="J8" s="37"/>
      <c r="K8" s="34"/>
      <c r="L8" s="81" t="s">
        <v>45</v>
      </c>
      <c r="M8" s="84"/>
      <c r="N8" s="88" t="s">
        <v>819</v>
      </c>
      <c r="O8" s="37"/>
      <c r="P8" s="35"/>
      <c r="Q8" s="43"/>
      <c r="R8" s="29"/>
      <c r="S8" s="13"/>
      <c r="T8" s="13"/>
    </row>
    <row r="9" spans="2:20" s="10" customFormat="1" ht="12">
      <c r="B9" s="45"/>
      <c r="C9" s="46"/>
      <c r="D9" s="47"/>
      <c r="E9" s="47"/>
      <c r="F9" s="97"/>
      <c r="G9" s="89" t="s">
        <v>829</v>
      </c>
      <c r="H9" s="90"/>
      <c r="I9" s="91">
        <v>0.4375</v>
      </c>
      <c r="J9" s="55"/>
      <c r="K9" s="30"/>
      <c r="L9" s="89" t="s">
        <v>829</v>
      </c>
      <c r="M9" s="45"/>
      <c r="N9" s="92">
        <v>0.5</v>
      </c>
      <c r="O9" s="55"/>
      <c r="P9" s="26"/>
      <c r="Q9" s="45"/>
      <c r="R9" s="30"/>
      <c r="S9" s="11"/>
      <c r="T9" s="11"/>
    </row>
    <row r="10" spans="2:18" ht="12">
      <c r="B10" s="1"/>
      <c r="C10" s="3"/>
      <c r="D10" s="16"/>
      <c r="E10" s="48"/>
      <c r="F10" s="97"/>
      <c r="G10" s="1"/>
      <c r="H10" s="18"/>
      <c r="I10" s="1" t="s">
        <v>830</v>
      </c>
      <c r="J10" s="1" t="s">
        <v>831</v>
      </c>
      <c r="K10" s="19" t="s">
        <v>832</v>
      </c>
      <c r="L10" s="1"/>
      <c r="M10" s="36"/>
      <c r="N10" s="1" t="s">
        <v>830</v>
      </c>
      <c r="O10" s="1" t="s">
        <v>831</v>
      </c>
      <c r="P10" s="19" t="s">
        <v>832</v>
      </c>
      <c r="Q10" s="19" t="s">
        <v>79</v>
      </c>
      <c r="R10" s="19" t="s">
        <v>78</v>
      </c>
    </row>
    <row r="11" spans="2:18" ht="12">
      <c r="B11" s="1" t="s">
        <v>833</v>
      </c>
      <c r="C11" s="62" t="s">
        <v>18</v>
      </c>
      <c r="D11" s="61" t="s">
        <v>834</v>
      </c>
      <c r="E11" s="63" t="s">
        <v>80</v>
      </c>
      <c r="F11" s="55" t="s">
        <v>835</v>
      </c>
      <c r="G11" s="1" t="s">
        <v>46</v>
      </c>
      <c r="H11" s="18" t="s">
        <v>55</v>
      </c>
      <c r="I11" s="1" t="s">
        <v>836</v>
      </c>
      <c r="J11" s="1" t="s">
        <v>837</v>
      </c>
      <c r="K11" s="19" t="s">
        <v>76</v>
      </c>
      <c r="L11" s="1" t="s">
        <v>46</v>
      </c>
      <c r="M11" s="36" t="s">
        <v>55</v>
      </c>
      <c r="N11" s="1" t="s">
        <v>836</v>
      </c>
      <c r="O11" s="1" t="s">
        <v>837</v>
      </c>
      <c r="P11" s="19" t="s">
        <v>76</v>
      </c>
      <c r="Q11" s="19" t="s">
        <v>76</v>
      </c>
      <c r="R11" s="19" t="s">
        <v>77</v>
      </c>
    </row>
    <row r="12" spans="2:18" ht="12">
      <c r="B12" s="17">
        <v>5619</v>
      </c>
      <c r="C12" s="52" t="s">
        <v>13</v>
      </c>
      <c r="D12" s="52" t="s">
        <v>14</v>
      </c>
      <c r="E12" s="101" t="s">
        <v>838</v>
      </c>
      <c r="F12" s="178">
        <v>1.009</v>
      </c>
      <c r="G12" s="102">
        <v>0.46195601851851853</v>
      </c>
      <c r="H12" s="19">
        <v>6</v>
      </c>
      <c r="I12" s="102">
        <v>0.02445601851851853</v>
      </c>
      <c r="J12" s="102">
        <v>0.024676122685185195</v>
      </c>
      <c r="K12" s="36">
        <v>4</v>
      </c>
      <c r="L12" s="92">
        <v>0.5457407407407407</v>
      </c>
      <c r="M12" s="19">
        <v>6</v>
      </c>
      <c r="N12" s="21">
        <v>0.04574074074074075</v>
      </c>
      <c r="O12" s="21">
        <v>0.04615240740740741</v>
      </c>
      <c r="P12" s="36">
        <v>1</v>
      </c>
      <c r="Q12" s="36">
        <v>5</v>
      </c>
      <c r="R12" s="19">
        <v>1</v>
      </c>
    </row>
    <row r="13" spans="1:18" ht="12">
      <c r="A13" s="10"/>
      <c r="B13" s="17">
        <v>83</v>
      </c>
      <c r="C13" s="52" t="s">
        <v>839</v>
      </c>
      <c r="D13" s="52" t="s">
        <v>840</v>
      </c>
      <c r="E13" s="101" t="s">
        <v>183</v>
      </c>
      <c r="F13" s="178">
        <v>1.035</v>
      </c>
      <c r="G13" s="102">
        <v>0.4608449074074074</v>
      </c>
      <c r="H13" s="19">
        <v>3</v>
      </c>
      <c r="I13" s="102">
        <v>0.02334490740740741</v>
      </c>
      <c r="J13" s="102">
        <v>0.02416197916666667</v>
      </c>
      <c r="K13" s="36">
        <v>1</v>
      </c>
      <c r="L13" s="92">
        <v>0.5459606481481482</v>
      </c>
      <c r="M13" s="19">
        <v>7</v>
      </c>
      <c r="N13" s="21">
        <v>0.04596064814814815</v>
      </c>
      <c r="O13" s="21">
        <v>0.04756927083333334</v>
      </c>
      <c r="P13" s="36">
        <v>5</v>
      </c>
      <c r="Q13" s="36">
        <v>6</v>
      </c>
      <c r="R13" s="19">
        <v>2</v>
      </c>
    </row>
    <row r="14" spans="1:18" ht="12">
      <c r="A14" s="10"/>
      <c r="B14" s="17">
        <v>5830</v>
      </c>
      <c r="C14" s="52" t="s">
        <v>841</v>
      </c>
      <c r="D14" s="52" t="s">
        <v>842</v>
      </c>
      <c r="E14" s="101" t="s">
        <v>183</v>
      </c>
      <c r="F14" s="178">
        <v>1.04</v>
      </c>
      <c r="G14" s="102">
        <v>0.46099537037037036</v>
      </c>
      <c r="H14" s="19">
        <v>4</v>
      </c>
      <c r="I14" s="102">
        <v>0.02349537037037036</v>
      </c>
      <c r="J14" s="102">
        <v>0.024435185185185178</v>
      </c>
      <c r="K14" s="36">
        <v>3</v>
      </c>
      <c r="L14" s="92">
        <v>0.5457291666666667</v>
      </c>
      <c r="M14" s="19">
        <v>5</v>
      </c>
      <c r="N14" s="21">
        <v>0.04572916666666671</v>
      </c>
      <c r="O14" s="21">
        <v>0.04755833333333338</v>
      </c>
      <c r="P14" s="36">
        <v>4</v>
      </c>
      <c r="Q14" s="36">
        <v>7</v>
      </c>
      <c r="R14" s="19">
        <v>3</v>
      </c>
    </row>
    <row r="15" spans="2:18" ht="12">
      <c r="B15" s="17">
        <v>5363</v>
      </c>
      <c r="C15" s="52" t="s">
        <v>11</v>
      </c>
      <c r="D15" s="52" t="s">
        <v>12</v>
      </c>
      <c r="E15" s="101" t="s">
        <v>838</v>
      </c>
      <c r="F15" s="178">
        <v>1.081</v>
      </c>
      <c r="G15" s="102">
        <v>0.4600462962962963</v>
      </c>
      <c r="H15" s="19">
        <v>2</v>
      </c>
      <c r="I15" s="102">
        <v>0.022546296296296287</v>
      </c>
      <c r="J15" s="102">
        <v>0.024372546296296285</v>
      </c>
      <c r="K15" s="36">
        <v>2</v>
      </c>
      <c r="L15" s="92">
        <v>0.5441782407407407</v>
      </c>
      <c r="M15" s="19">
        <v>3</v>
      </c>
      <c r="N15" s="21">
        <v>0.044178240740740726</v>
      </c>
      <c r="O15" s="21">
        <v>0.04775667824074072</v>
      </c>
      <c r="P15" s="36">
        <v>6</v>
      </c>
      <c r="Q15" s="36">
        <v>8</v>
      </c>
      <c r="R15" s="19">
        <v>4</v>
      </c>
    </row>
    <row r="16" spans="1:18" ht="12">
      <c r="A16" s="10"/>
      <c r="B16" s="17">
        <v>5503</v>
      </c>
      <c r="C16" s="52" t="s">
        <v>36</v>
      </c>
      <c r="D16" s="52" t="s">
        <v>843</v>
      </c>
      <c r="E16" s="101" t="s">
        <v>183</v>
      </c>
      <c r="F16" s="178">
        <v>1.192</v>
      </c>
      <c r="G16" s="102">
        <v>0.45891203703703703</v>
      </c>
      <c r="H16" s="19">
        <v>1</v>
      </c>
      <c r="I16" s="102">
        <v>0.021412037037037035</v>
      </c>
      <c r="J16" s="102">
        <v>0.025523148148148146</v>
      </c>
      <c r="K16" s="36">
        <v>6</v>
      </c>
      <c r="L16" s="92">
        <v>0.539849537037037</v>
      </c>
      <c r="M16" s="19">
        <v>1</v>
      </c>
      <c r="N16" s="21">
        <v>0.039849537037036975</v>
      </c>
      <c r="O16" s="21">
        <v>0.04750064814814807</v>
      </c>
      <c r="P16" s="36">
        <v>3</v>
      </c>
      <c r="Q16" s="36">
        <v>9</v>
      </c>
      <c r="R16" s="19">
        <v>5</v>
      </c>
    </row>
    <row r="17" spans="2:18" ht="12">
      <c r="B17" s="17">
        <v>5870</v>
      </c>
      <c r="C17" s="52" t="s">
        <v>122</v>
      </c>
      <c r="D17" s="52" t="s">
        <v>123</v>
      </c>
      <c r="E17" s="101" t="s">
        <v>838</v>
      </c>
      <c r="F17" s="178">
        <v>1.065</v>
      </c>
      <c r="G17" s="102">
        <v>0.4610763888888889</v>
      </c>
      <c r="H17" s="19">
        <v>5</v>
      </c>
      <c r="I17" s="102">
        <v>0.02357638888888891</v>
      </c>
      <c r="J17" s="102">
        <v>0.025108854166666687</v>
      </c>
      <c r="K17" s="36">
        <v>5</v>
      </c>
      <c r="L17" s="92">
        <v>0.5448842592592592</v>
      </c>
      <c r="M17" s="19">
        <v>4</v>
      </c>
      <c r="N17" s="21">
        <v>0.04488425925925921</v>
      </c>
      <c r="O17" s="21">
        <v>0.047801736111111055</v>
      </c>
      <c r="P17" s="36">
        <v>7</v>
      </c>
      <c r="Q17" s="36">
        <v>12</v>
      </c>
      <c r="R17" s="19">
        <v>6</v>
      </c>
    </row>
    <row r="18" spans="1:18" ht="12">
      <c r="A18" s="10"/>
      <c r="B18" s="17">
        <v>4004</v>
      </c>
      <c r="C18" s="52" t="s">
        <v>30</v>
      </c>
      <c r="D18" s="52" t="s">
        <v>31</v>
      </c>
      <c r="E18" s="101" t="s">
        <v>183</v>
      </c>
      <c r="F18" s="178">
        <v>1.06</v>
      </c>
      <c r="G18" s="102">
        <v>0.46253472222222225</v>
      </c>
      <c r="H18" s="19">
        <v>8</v>
      </c>
      <c r="I18" s="102">
        <v>0.02503472222222225</v>
      </c>
      <c r="J18" s="102">
        <v>0.026536805555555588</v>
      </c>
      <c r="K18" s="36">
        <v>12</v>
      </c>
      <c r="L18" s="92">
        <v>0.5440162037037037</v>
      </c>
      <c r="M18" s="19">
        <v>2</v>
      </c>
      <c r="N18" s="21">
        <v>0.04401620370370374</v>
      </c>
      <c r="O18" s="21">
        <v>0.04665717592592596</v>
      </c>
      <c r="P18" s="36">
        <v>2</v>
      </c>
      <c r="Q18" s="36">
        <v>14</v>
      </c>
      <c r="R18" s="19">
        <v>7</v>
      </c>
    </row>
    <row r="19" spans="1:18" ht="12">
      <c r="A19" s="10"/>
      <c r="B19" s="17">
        <v>5791</v>
      </c>
      <c r="C19" s="52" t="s">
        <v>56</v>
      </c>
      <c r="D19" s="52" t="s">
        <v>58</v>
      </c>
      <c r="E19" s="101" t="s">
        <v>844</v>
      </c>
      <c r="F19" s="178">
        <v>1.009</v>
      </c>
      <c r="G19" s="102">
        <v>0.46347222222222223</v>
      </c>
      <c r="H19" s="19">
        <v>10</v>
      </c>
      <c r="I19" s="102">
        <v>0.02597222222222223</v>
      </c>
      <c r="J19" s="102">
        <v>0.026205972222222228</v>
      </c>
      <c r="K19" s="36">
        <v>9</v>
      </c>
      <c r="L19" s="92">
        <v>0.5474768518518519</v>
      </c>
      <c r="M19" s="19">
        <v>8</v>
      </c>
      <c r="N19" s="21">
        <v>0.04747685185185191</v>
      </c>
      <c r="O19" s="21">
        <v>0.04790414351851857</v>
      </c>
      <c r="P19" s="36">
        <v>8</v>
      </c>
      <c r="Q19" s="36">
        <v>17</v>
      </c>
      <c r="R19" s="19">
        <v>8</v>
      </c>
    </row>
    <row r="20" spans="1:18" ht="12">
      <c r="A20" s="10"/>
      <c r="B20" s="17">
        <v>5055</v>
      </c>
      <c r="C20" s="52" t="s">
        <v>420</v>
      </c>
      <c r="D20" s="52" t="s">
        <v>28</v>
      </c>
      <c r="E20" s="101" t="s">
        <v>183</v>
      </c>
      <c r="F20" s="178">
        <v>1.035</v>
      </c>
      <c r="G20" s="102">
        <v>0.462349537037037</v>
      </c>
      <c r="H20" s="19">
        <v>7</v>
      </c>
      <c r="I20" s="102">
        <v>0.024849537037037017</v>
      </c>
      <c r="J20" s="102">
        <v>0.02571927083333331</v>
      </c>
      <c r="K20" s="36">
        <v>7</v>
      </c>
      <c r="L20" s="92">
        <v>0.5484027777777778</v>
      </c>
      <c r="M20" s="19">
        <v>9</v>
      </c>
      <c r="N20" s="21">
        <v>0.048402777777777795</v>
      </c>
      <c r="O20" s="21">
        <v>0.05009687500000001</v>
      </c>
      <c r="P20" s="36">
        <v>10</v>
      </c>
      <c r="Q20" s="36">
        <v>17</v>
      </c>
      <c r="R20" s="19">
        <v>9</v>
      </c>
    </row>
    <row r="21" spans="1:18" ht="12">
      <c r="A21" s="10"/>
      <c r="B21" s="17">
        <v>5550</v>
      </c>
      <c r="C21" s="52" t="s">
        <v>61</v>
      </c>
      <c r="D21" s="52" t="s">
        <v>59</v>
      </c>
      <c r="E21" s="101" t="s">
        <v>844</v>
      </c>
      <c r="F21" s="178">
        <v>0.99</v>
      </c>
      <c r="G21" s="102">
        <v>0.46380787037037036</v>
      </c>
      <c r="H21" s="19">
        <v>11</v>
      </c>
      <c r="I21" s="102">
        <v>0.026307870370370356</v>
      </c>
      <c r="J21" s="102">
        <v>0.026044791666666654</v>
      </c>
      <c r="K21" s="36">
        <v>8</v>
      </c>
      <c r="L21" s="92">
        <v>0.5510763888888889</v>
      </c>
      <c r="M21" s="19">
        <v>13</v>
      </c>
      <c r="N21" s="21">
        <v>0.05107638888888888</v>
      </c>
      <c r="O21" s="21">
        <v>0.05056562499999999</v>
      </c>
      <c r="P21" s="36">
        <v>11</v>
      </c>
      <c r="Q21" s="36">
        <v>19</v>
      </c>
      <c r="R21" s="19">
        <v>10</v>
      </c>
    </row>
    <row r="22" spans="2:18" ht="12">
      <c r="B22" s="17">
        <v>2500</v>
      </c>
      <c r="C22" s="52" t="s">
        <v>41</v>
      </c>
      <c r="D22" s="52" t="s">
        <v>119</v>
      </c>
      <c r="E22" s="101" t="s">
        <v>183</v>
      </c>
      <c r="F22" s="178">
        <v>0.955</v>
      </c>
      <c r="G22" s="102">
        <v>0.4650462962962963</v>
      </c>
      <c r="H22" s="19">
        <v>13</v>
      </c>
      <c r="I22" s="102">
        <v>0.02754629629629629</v>
      </c>
      <c r="J22" s="102">
        <v>0.026306712962962955</v>
      </c>
      <c r="K22" s="36">
        <v>11</v>
      </c>
      <c r="L22" s="92">
        <v>0.5507638888888889</v>
      </c>
      <c r="M22" s="19">
        <v>11</v>
      </c>
      <c r="N22" s="21">
        <v>0.05076388888888894</v>
      </c>
      <c r="O22" s="21">
        <v>0.04847951388888894</v>
      </c>
      <c r="P22" s="36">
        <v>9</v>
      </c>
      <c r="Q22" s="36">
        <v>20</v>
      </c>
      <c r="R22" s="19">
        <v>11</v>
      </c>
    </row>
    <row r="23" spans="1:18" ht="12">
      <c r="A23" s="10"/>
      <c r="B23" s="17">
        <v>4135</v>
      </c>
      <c r="C23" s="52" t="s">
        <v>27</v>
      </c>
      <c r="D23" s="52" t="s">
        <v>28</v>
      </c>
      <c r="E23" s="101" t="s">
        <v>183</v>
      </c>
      <c r="F23" s="178">
        <v>1.037</v>
      </c>
      <c r="G23" s="102">
        <v>0.4628240740740741</v>
      </c>
      <c r="H23" s="19">
        <v>9</v>
      </c>
      <c r="I23" s="102">
        <v>0.02532407407407411</v>
      </c>
      <c r="J23" s="102">
        <v>0.02626106481481485</v>
      </c>
      <c r="K23" s="36">
        <v>10</v>
      </c>
      <c r="L23" s="92">
        <v>0.5491898148148148</v>
      </c>
      <c r="M23" s="19">
        <v>10</v>
      </c>
      <c r="N23" s="21">
        <v>0.04918981481481477</v>
      </c>
      <c r="O23" s="21">
        <v>0.05100983796296291</v>
      </c>
      <c r="P23" s="36">
        <v>13</v>
      </c>
      <c r="Q23" s="36">
        <v>23</v>
      </c>
      <c r="R23" s="19">
        <v>12</v>
      </c>
    </row>
    <row r="24" spans="1:18" ht="12">
      <c r="A24" s="10"/>
      <c r="B24" s="17">
        <v>4825.2</v>
      </c>
      <c r="C24" s="52" t="s">
        <v>67</v>
      </c>
      <c r="D24" s="52" t="s">
        <v>68</v>
      </c>
      <c r="E24" s="101" t="s">
        <v>844</v>
      </c>
      <c r="F24" s="178">
        <v>0.913</v>
      </c>
      <c r="G24" s="102">
        <v>0.46667824074074077</v>
      </c>
      <c r="H24" s="19">
        <v>18</v>
      </c>
      <c r="I24" s="102">
        <v>0.02917824074074077</v>
      </c>
      <c r="J24" s="102">
        <v>0.026639733796296323</v>
      </c>
      <c r="K24" s="36">
        <v>13</v>
      </c>
      <c r="L24" s="92">
        <v>0.5561921296296296</v>
      </c>
      <c r="M24" s="19">
        <v>17</v>
      </c>
      <c r="N24" s="21">
        <v>0.056192129629629606</v>
      </c>
      <c r="O24" s="21">
        <v>0.05130341435185183</v>
      </c>
      <c r="P24" s="36">
        <v>14</v>
      </c>
      <c r="Q24" s="36">
        <v>27</v>
      </c>
      <c r="R24" s="19">
        <v>13</v>
      </c>
    </row>
    <row r="25" spans="2:18" ht="12">
      <c r="B25" s="17">
        <v>4774</v>
      </c>
      <c r="C25" s="52" t="s">
        <v>845</v>
      </c>
      <c r="D25" s="52" t="s">
        <v>846</v>
      </c>
      <c r="E25" s="101" t="s">
        <v>844</v>
      </c>
      <c r="F25" s="178">
        <v>1.01</v>
      </c>
      <c r="G25" s="102">
        <v>0.46489583333333334</v>
      </c>
      <c r="H25" s="19">
        <v>12</v>
      </c>
      <c r="I25" s="102">
        <v>0.02739583333333334</v>
      </c>
      <c r="J25" s="102">
        <v>0.027669791666666676</v>
      </c>
      <c r="K25" s="36">
        <v>14</v>
      </c>
      <c r="L25" s="92">
        <v>0.5510069444444444</v>
      </c>
      <c r="M25" s="19">
        <v>12</v>
      </c>
      <c r="N25" s="21">
        <v>0.051006944444444424</v>
      </c>
      <c r="O25" s="21">
        <v>0.051517013888888866</v>
      </c>
      <c r="P25" s="36">
        <v>15</v>
      </c>
      <c r="Q25" s="36">
        <v>29</v>
      </c>
      <c r="R25" s="19">
        <v>14</v>
      </c>
    </row>
    <row r="26" spans="1:18" ht="12">
      <c r="A26" s="10"/>
      <c r="B26" s="17">
        <v>3173</v>
      </c>
      <c r="C26" s="52" t="s">
        <v>64</v>
      </c>
      <c r="D26" s="52" t="s">
        <v>847</v>
      </c>
      <c r="E26" s="101" t="s">
        <v>844</v>
      </c>
      <c r="F26" s="178">
        <v>1.013</v>
      </c>
      <c r="G26" s="102">
        <v>0.46546296296296297</v>
      </c>
      <c r="H26" s="19">
        <v>16</v>
      </c>
      <c r="I26" s="102">
        <v>0.027962962962962967</v>
      </c>
      <c r="J26" s="102">
        <v>0.028326481481481484</v>
      </c>
      <c r="K26" s="36">
        <v>17</v>
      </c>
      <c r="L26" s="92">
        <v>0.5515277777777777</v>
      </c>
      <c r="M26" s="19">
        <v>14</v>
      </c>
      <c r="N26" s="21">
        <v>0.05152777777777773</v>
      </c>
      <c r="O26" s="21">
        <v>0.052197638888888835</v>
      </c>
      <c r="P26" s="36">
        <v>16</v>
      </c>
      <c r="Q26" s="36">
        <v>33</v>
      </c>
      <c r="R26" s="19">
        <v>15</v>
      </c>
    </row>
    <row r="27" spans="1:18" ht="12">
      <c r="A27" s="10"/>
      <c r="B27" s="17">
        <v>5841</v>
      </c>
      <c r="C27" s="52" t="s">
        <v>133</v>
      </c>
      <c r="D27" s="52" t="s">
        <v>58</v>
      </c>
      <c r="E27" s="101" t="s">
        <v>183</v>
      </c>
      <c r="F27" s="178">
        <v>1.01</v>
      </c>
      <c r="G27" s="102">
        <v>0.46533564814814815</v>
      </c>
      <c r="H27" s="19">
        <v>15</v>
      </c>
      <c r="I27" s="102">
        <v>0.02783564814814815</v>
      </c>
      <c r="J27" s="102">
        <v>0.02811400462962963</v>
      </c>
      <c r="K27" s="36">
        <v>16</v>
      </c>
      <c r="L27" s="92">
        <v>0.5531597222222222</v>
      </c>
      <c r="M27" s="19">
        <v>16</v>
      </c>
      <c r="N27" s="21">
        <v>0.053159722222222205</v>
      </c>
      <c r="O27" s="21">
        <v>0.05369131944444443</v>
      </c>
      <c r="P27" s="36">
        <v>17</v>
      </c>
      <c r="Q27" s="36">
        <v>33</v>
      </c>
      <c r="R27" s="19">
        <v>16</v>
      </c>
    </row>
    <row r="28" spans="2:18" ht="12">
      <c r="B28" s="17">
        <v>7</v>
      </c>
      <c r="C28" s="52" t="s">
        <v>848</v>
      </c>
      <c r="D28" s="52" t="s">
        <v>849</v>
      </c>
      <c r="E28" s="101" t="s">
        <v>183</v>
      </c>
      <c r="F28" s="178">
        <v>0.832</v>
      </c>
      <c r="G28" s="102">
        <v>0.47344907407407405</v>
      </c>
      <c r="H28" s="19">
        <v>21</v>
      </c>
      <c r="I28" s="102">
        <v>0.03594907407407405</v>
      </c>
      <c r="J28" s="102">
        <v>0.02990962962962961</v>
      </c>
      <c r="K28" s="36">
        <v>19</v>
      </c>
      <c r="L28" s="92">
        <v>0.5686226851851852</v>
      </c>
      <c r="M28" s="19">
        <v>20</v>
      </c>
      <c r="N28" s="21">
        <v>0.06862268518518522</v>
      </c>
      <c r="O28" s="21">
        <v>0.057094074074074096</v>
      </c>
      <c r="P28" s="36">
        <v>18</v>
      </c>
      <c r="Q28" s="36">
        <v>37</v>
      </c>
      <c r="R28" s="19">
        <v>18</v>
      </c>
    </row>
    <row r="29" spans="1:18" ht="12">
      <c r="A29" s="10"/>
      <c r="B29" s="17">
        <v>2</v>
      </c>
      <c r="C29" s="52" t="s">
        <v>850</v>
      </c>
      <c r="D29" s="52" t="s">
        <v>851</v>
      </c>
      <c r="E29" s="101" t="s">
        <v>183</v>
      </c>
      <c r="F29" s="178">
        <v>0.977</v>
      </c>
      <c r="G29" s="102" t="s">
        <v>852</v>
      </c>
      <c r="H29" s="19"/>
      <c r="I29" s="102"/>
      <c r="J29" s="102"/>
      <c r="K29" s="36">
        <v>25</v>
      </c>
      <c r="L29" s="92">
        <v>0.551863425925926</v>
      </c>
      <c r="M29" s="19">
        <v>15</v>
      </c>
      <c r="N29" s="21">
        <v>0.051863425925925966</v>
      </c>
      <c r="O29" s="21">
        <v>0.05067056712962967</v>
      </c>
      <c r="P29" s="36">
        <v>12</v>
      </c>
      <c r="Q29" s="36">
        <v>37</v>
      </c>
      <c r="R29" s="19">
        <v>17</v>
      </c>
    </row>
    <row r="30" spans="2:18" ht="12">
      <c r="B30" s="17">
        <v>5933</v>
      </c>
      <c r="C30" s="52" t="s">
        <v>57</v>
      </c>
      <c r="D30" s="52" t="s">
        <v>58</v>
      </c>
      <c r="E30" s="101" t="s">
        <v>844</v>
      </c>
      <c r="F30" s="178">
        <v>1.01</v>
      </c>
      <c r="G30" s="102">
        <v>0.46521990740740743</v>
      </c>
      <c r="H30" s="19">
        <v>14</v>
      </c>
      <c r="I30" s="102">
        <v>0.02771990740740743</v>
      </c>
      <c r="J30" s="102">
        <v>0.027997106481481505</v>
      </c>
      <c r="K30" s="36">
        <v>15</v>
      </c>
      <c r="L30" s="92" t="s">
        <v>852</v>
      </c>
      <c r="M30" s="19"/>
      <c r="N30" s="21"/>
      <c r="O30" s="21"/>
      <c r="P30" s="36">
        <v>25</v>
      </c>
      <c r="Q30" s="36">
        <v>40</v>
      </c>
      <c r="R30" s="19">
        <v>21</v>
      </c>
    </row>
    <row r="31" spans="1:18" ht="12">
      <c r="A31" s="10"/>
      <c r="B31" s="17">
        <v>6155</v>
      </c>
      <c r="C31" s="52" t="s">
        <v>549</v>
      </c>
      <c r="D31" s="52" t="s">
        <v>35</v>
      </c>
      <c r="E31" s="101" t="s">
        <v>844</v>
      </c>
      <c r="F31" s="178">
        <v>1.019</v>
      </c>
      <c r="G31" s="102">
        <v>0.46730324074074076</v>
      </c>
      <c r="H31" s="19">
        <v>19</v>
      </c>
      <c r="I31" s="102">
        <v>0.029803240740740755</v>
      </c>
      <c r="J31" s="102">
        <v>0.030369502314814827</v>
      </c>
      <c r="K31" s="36">
        <v>21</v>
      </c>
      <c r="L31" s="92">
        <v>0.5565162037037037</v>
      </c>
      <c r="M31" s="19">
        <v>18</v>
      </c>
      <c r="N31" s="21">
        <v>0.056516203703703694</v>
      </c>
      <c r="O31" s="21">
        <v>0.057590011574074056</v>
      </c>
      <c r="P31" s="36">
        <v>19</v>
      </c>
      <c r="Q31" s="36">
        <v>40</v>
      </c>
      <c r="R31" s="19">
        <v>19</v>
      </c>
    </row>
    <row r="32" spans="1:18" ht="12">
      <c r="A32" s="10"/>
      <c r="B32" s="17">
        <v>6670</v>
      </c>
      <c r="C32" s="52" t="s">
        <v>853</v>
      </c>
      <c r="D32" s="52" t="s">
        <v>854</v>
      </c>
      <c r="E32" s="101" t="s">
        <v>183</v>
      </c>
      <c r="F32" s="178">
        <v>0.977</v>
      </c>
      <c r="G32" s="102">
        <v>0.46814814814814815</v>
      </c>
      <c r="H32" s="19">
        <v>20</v>
      </c>
      <c r="I32" s="102">
        <v>0.030648148148148147</v>
      </c>
      <c r="J32" s="102">
        <v>0.02994324074074074</v>
      </c>
      <c r="K32" s="36">
        <v>20</v>
      </c>
      <c r="L32" s="92">
        <v>0.5594444444444444</v>
      </c>
      <c r="M32" s="19">
        <v>19</v>
      </c>
      <c r="N32" s="21">
        <v>0.05944444444444441</v>
      </c>
      <c r="O32" s="21">
        <v>0.05807722222222219</v>
      </c>
      <c r="P32" s="36">
        <v>20</v>
      </c>
      <c r="Q32" s="36">
        <v>40</v>
      </c>
      <c r="R32" s="19">
        <v>20</v>
      </c>
    </row>
    <row r="33" spans="2:18" ht="12">
      <c r="B33" s="17">
        <v>5833</v>
      </c>
      <c r="C33" s="52" t="s">
        <v>24</v>
      </c>
      <c r="D33" s="52" t="s">
        <v>110</v>
      </c>
      <c r="E33" s="101" t="s">
        <v>183</v>
      </c>
      <c r="F33" s="178">
        <v>1.003</v>
      </c>
      <c r="G33" s="102">
        <v>0.4660648148148148</v>
      </c>
      <c r="H33" s="19">
        <v>17</v>
      </c>
      <c r="I33" s="102">
        <v>0.02856481481481482</v>
      </c>
      <c r="J33" s="102">
        <v>0.02865050925925926</v>
      </c>
      <c r="K33" s="36">
        <v>18</v>
      </c>
      <c r="L33" s="92" t="s">
        <v>855</v>
      </c>
      <c r="M33" s="19"/>
      <c r="N33" s="21"/>
      <c r="O33" s="21"/>
      <c r="P33" s="36">
        <v>25</v>
      </c>
      <c r="Q33" s="36">
        <v>43</v>
      </c>
      <c r="R33" s="19">
        <v>22</v>
      </c>
    </row>
    <row r="34" spans="1:18" ht="12">
      <c r="A34" s="10"/>
      <c r="B34" s="17">
        <v>6653</v>
      </c>
      <c r="C34" s="52" t="s">
        <v>817</v>
      </c>
      <c r="D34" s="52" t="s">
        <v>856</v>
      </c>
      <c r="E34" s="101" t="s">
        <v>183</v>
      </c>
      <c r="F34" s="178">
        <v>0.832</v>
      </c>
      <c r="G34" s="102">
        <v>0.47628472222222223</v>
      </c>
      <c r="H34" s="19">
        <v>22</v>
      </c>
      <c r="I34" s="102">
        <v>0.038784722222222234</v>
      </c>
      <c r="J34" s="102">
        <v>0.032268888888888896</v>
      </c>
      <c r="K34" s="36">
        <v>23</v>
      </c>
      <c r="L34" s="92">
        <v>0.5816782407407407</v>
      </c>
      <c r="M34" s="19">
        <v>21</v>
      </c>
      <c r="N34" s="21">
        <v>0.0816782407407407</v>
      </c>
      <c r="O34" s="21">
        <v>0.06795629629629626</v>
      </c>
      <c r="P34" s="36">
        <v>21</v>
      </c>
      <c r="Q34" s="36">
        <v>44</v>
      </c>
      <c r="R34" s="19">
        <v>23</v>
      </c>
    </row>
    <row r="35" spans="2:18" ht="12">
      <c r="B35" s="17">
        <v>88</v>
      </c>
      <c r="C35" s="52" t="s">
        <v>244</v>
      </c>
      <c r="D35" s="52" t="s">
        <v>245</v>
      </c>
      <c r="E35" s="101" t="s">
        <v>183</v>
      </c>
      <c r="F35" s="178">
        <v>0.81</v>
      </c>
      <c r="G35" s="102">
        <v>0.47628472222222223</v>
      </c>
      <c r="H35" s="19">
        <v>22</v>
      </c>
      <c r="I35" s="102">
        <v>0.038784722222222234</v>
      </c>
      <c r="J35" s="102">
        <v>0.03141562500000001</v>
      </c>
      <c r="K35" s="36">
        <v>22</v>
      </c>
      <c r="L35" s="92" t="s">
        <v>857</v>
      </c>
      <c r="M35" s="19"/>
      <c r="N35" s="21"/>
      <c r="O35" s="21"/>
      <c r="P35" s="36">
        <v>25</v>
      </c>
      <c r="Q35" s="36">
        <v>47</v>
      </c>
      <c r="R35" s="19">
        <v>24</v>
      </c>
    </row>
    <row r="36" spans="2:17" ht="12">
      <c r="B36" s="207"/>
      <c r="C36" s="50"/>
      <c r="D36" s="50"/>
      <c r="E36" s="208"/>
      <c r="F36" s="209"/>
      <c r="G36" s="210"/>
      <c r="H36" s="11"/>
      <c r="I36" s="210"/>
      <c r="J36" s="210"/>
      <c r="K36" s="12"/>
      <c r="L36" s="211"/>
      <c r="N36" s="212"/>
      <c r="O36" s="212"/>
      <c r="Q36" s="12"/>
    </row>
    <row r="37" ht="12"/>
    <row r="38" spans="1:18" ht="12">
      <c r="A38" s="10"/>
      <c r="B38" s="17">
        <v>5503</v>
      </c>
      <c r="C38" s="52" t="s">
        <v>36</v>
      </c>
      <c r="D38" s="52" t="s">
        <v>843</v>
      </c>
      <c r="E38" s="101" t="s">
        <v>183</v>
      </c>
      <c r="F38" s="178">
        <v>1.192</v>
      </c>
      <c r="G38" s="102">
        <v>0.45891203703703703</v>
      </c>
      <c r="H38" s="19">
        <v>1</v>
      </c>
      <c r="I38" s="102">
        <v>0.021412037037037035</v>
      </c>
      <c r="J38" s="102">
        <v>0.025523148148148146</v>
      </c>
      <c r="K38" s="36">
        <v>3</v>
      </c>
      <c r="L38" s="92">
        <v>0.539849537037037</v>
      </c>
      <c r="M38" s="19">
        <v>1</v>
      </c>
      <c r="N38" s="21">
        <v>0.039849537037036975</v>
      </c>
      <c r="O38" s="21">
        <v>0.04750064814814807</v>
      </c>
      <c r="P38" s="36">
        <v>2</v>
      </c>
      <c r="Q38" s="36">
        <f aca="true" t="shared" si="0" ref="Q38:Q51">P38+K38</f>
        <v>5</v>
      </c>
      <c r="R38" s="19">
        <v>1</v>
      </c>
    </row>
    <row r="39" spans="1:18" ht="12">
      <c r="A39" s="10"/>
      <c r="B39" s="17">
        <v>5830</v>
      </c>
      <c r="C39" s="52" t="s">
        <v>841</v>
      </c>
      <c r="D39" s="52" t="s">
        <v>842</v>
      </c>
      <c r="E39" s="101" t="s">
        <v>183</v>
      </c>
      <c r="F39" s="178">
        <v>1.04</v>
      </c>
      <c r="G39" s="102">
        <v>0.46099537037037036</v>
      </c>
      <c r="H39" s="19">
        <v>3</v>
      </c>
      <c r="I39" s="102">
        <v>0.02349537037037036</v>
      </c>
      <c r="J39" s="102">
        <v>0.024435185185185178</v>
      </c>
      <c r="K39" s="36">
        <v>2</v>
      </c>
      <c r="L39" s="92">
        <v>0.5457291666666667</v>
      </c>
      <c r="M39" s="19">
        <v>3</v>
      </c>
      <c r="N39" s="21">
        <v>0.04572916666666671</v>
      </c>
      <c r="O39" s="21">
        <v>0.04755833333333338</v>
      </c>
      <c r="P39" s="36">
        <v>3</v>
      </c>
      <c r="Q39" s="36">
        <f t="shared" si="0"/>
        <v>5</v>
      </c>
      <c r="R39" s="19">
        <v>2</v>
      </c>
    </row>
    <row r="40" spans="1:18" ht="12">
      <c r="A40" s="10"/>
      <c r="B40" s="17">
        <v>83</v>
      </c>
      <c r="C40" s="52" t="s">
        <v>839</v>
      </c>
      <c r="D40" s="52" t="s">
        <v>840</v>
      </c>
      <c r="E40" s="101" t="s">
        <v>183</v>
      </c>
      <c r="F40" s="178">
        <v>1.035</v>
      </c>
      <c r="G40" s="102">
        <v>0.4608449074074074</v>
      </c>
      <c r="H40" s="19">
        <v>2</v>
      </c>
      <c r="I40" s="102">
        <v>0.02334490740740741</v>
      </c>
      <c r="J40" s="102">
        <v>0.02416197916666667</v>
      </c>
      <c r="K40" s="36">
        <v>1</v>
      </c>
      <c r="L40" s="92">
        <v>0.5459606481481482</v>
      </c>
      <c r="M40" s="19">
        <v>4</v>
      </c>
      <c r="N40" s="21">
        <v>0.04596064814814815</v>
      </c>
      <c r="O40" s="21">
        <v>0.04756927083333334</v>
      </c>
      <c r="P40" s="36">
        <v>4</v>
      </c>
      <c r="Q40" s="36">
        <f t="shared" si="0"/>
        <v>5</v>
      </c>
      <c r="R40" s="19">
        <v>3</v>
      </c>
    </row>
    <row r="41" spans="1:18" ht="12">
      <c r="A41" s="10"/>
      <c r="B41" s="17">
        <v>4004</v>
      </c>
      <c r="C41" s="52" t="s">
        <v>30</v>
      </c>
      <c r="D41" s="52" t="s">
        <v>31</v>
      </c>
      <c r="E41" s="101" t="s">
        <v>183</v>
      </c>
      <c r="F41" s="178">
        <v>1.06</v>
      </c>
      <c r="G41" s="102">
        <v>0.46253472222222225</v>
      </c>
      <c r="H41" s="19">
        <v>5</v>
      </c>
      <c r="I41" s="102">
        <v>0.02503472222222225</v>
      </c>
      <c r="J41" s="102">
        <v>0.026536805555555588</v>
      </c>
      <c r="K41" s="36">
        <v>7</v>
      </c>
      <c r="L41" s="92">
        <v>0.5440162037037037</v>
      </c>
      <c r="M41" s="19">
        <v>2</v>
      </c>
      <c r="N41" s="21">
        <v>0.04401620370370374</v>
      </c>
      <c r="O41" s="21">
        <v>0.04665717592592596</v>
      </c>
      <c r="P41" s="36">
        <v>1</v>
      </c>
      <c r="Q41" s="36">
        <f t="shared" si="0"/>
        <v>8</v>
      </c>
      <c r="R41" s="19">
        <v>4</v>
      </c>
    </row>
    <row r="42" spans="1:18" ht="12">
      <c r="A42" s="10"/>
      <c r="B42" s="17">
        <v>5055</v>
      </c>
      <c r="C42" s="52" t="s">
        <v>420</v>
      </c>
      <c r="D42" s="52" t="s">
        <v>28</v>
      </c>
      <c r="E42" s="101" t="s">
        <v>183</v>
      </c>
      <c r="F42" s="178">
        <v>1.035</v>
      </c>
      <c r="G42" s="102">
        <v>0.462349537037037</v>
      </c>
      <c r="H42" s="19">
        <v>4</v>
      </c>
      <c r="I42" s="102">
        <v>0.024849537037037017</v>
      </c>
      <c r="J42" s="102">
        <v>0.02571927083333331</v>
      </c>
      <c r="K42" s="36">
        <v>4</v>
      </c>
      <c r="L42" s="92">
        <v>0.5484027777777778</v>
      </c>
      <c r="M42" s="19">
        <v>5</v>
      </c>
      <c r="N42" s="21">
        <v>0.048402777777777795</v>
      </c>
      <c r="O42" s="21">
        <v>0.05009687500000001</v>
      </c>
      <c r="P42" s="36">
        <v>6</v>
      </c>
      <c r="Q42" s="36">
        <f t="shared" si="0"/>
        <v>10</v>
      </c>
      <c r="R42" s="19">
        <v>5</v>
      </c>
    </row>
    <row r="43" spans="2:18" ht="12">
      <c r="B43" s="17">
        <v>2500</v>
      </c>
      <c r="C43" s="52" t="s">
        <v>41</v>
      </c>
      <c r="D43" s="52" t="s">
        <v>119</v>
      </c>
      <c r="E43" s="101" t="s">
        <v>183</v>
      </c>
      <c r="F43" s="178">
        <v>0.955</v>
      </c>
      <c r="G43" s="102">
        <v>0.4650462962962963</v>
      </c>
      <c r="H43" s="19">
        <v>7</v>
      </c>
      <c r="I43" s="102">
        <v>0.02754629629629629</v>
      </c>
      <c r="J43" s="102">
        <v>0.026306712962962955</v>
      </c>
      <c r="K43" s="36">
        <v>6</v>
      </c>
      <c r="L43" s="92">
        <v>0.5507638888888889</v>
      </c>
      <c r="M43" s="19">
        <v>7</v>
      </c>
      <c r="N43" s="21">
        <v>0.05076388888888894</v>
      </c>
      <c r="O43" s="21">
        <v>0.04847951388888894</v>
      </c>
      <c r="P43" s="36">
        <v>5</v>
      </c>
      <c r="Q43" s="36">
        <f t="shared" si="0"/>
        <v>11</v>
      </c>
      <c r="R43" s="19">
        <v>6</v>
      </c>
    </row>
    <row r="44" spans="1:18" ht="12">
      <c r="A44" s="10"/>
      <c r="B44" s="17">
        <v>4135</v>
      </c>
      <c r="C44" s="52" t="s">
        <v>27</v>
      </c>
      <c r="D44" s="52" t="s">
        <v>28</v>
      </c>
      <c r="E44" s="101" t="s">
        <v>183</v>
      </c>
      <c r="F44" s="178">
        <v>1.037</v>
      </c>
      <c r="G44" s="102">
        <v>0.4628240740740741</v>
      </c>
      <c r="H44" s="19">
        <v>6</v>
      </c>
      <c r="I44" s="102">
        <v>0.02532407407407411</v>
      </c>
      <c r="J44" s="102">
        <v>0.02626106481481485</v>
      </c>
      <c r="K44" s="36">
        <v>5</v>
      </c>
      <c r="L44" s="92">
        <v>0.5491898148148148</v>
      </c>
      <c r="M44" s="19">
        <v>6</v>
      </c>
      <c r="N44" s="21">
        <v>0.04918981481481477</v>
      </c>
      <c r="O44" s="21">
        <v>0.05100983796296291</v>
      </c>
      <c r="P44" s="36">
        <v>8</v>
      </c>
      <c r="Q44" s="36">
        <f t="shared" si="0"/>
        <v>13</v>
      </c>
      <c r="R44" s="19">
        <v>7</v>
      </c>
    </row>
    <row r="45" spans="1:18" ht="12">
      <c r="A45" s="10"/>
      <c r="B45" s="17">
        <v>5841</v>
      </c>
      <c r="C45" s="52" t="s">
        <v>133</v>
      </c>
      <c r="D45" s="52" t="s">
        <v>58</v>
      </c>
      <c r="E45" s="101" t="s">
        <v>183</v>
      </c>
      <c r="F45" s="178">
        <v>1.01</v>
      </c>
      <c r="G45" s="102">
        <v>0.46533564814814815</v>
      </c>
      <c r="H45" s="19">
        <v>8</v>
      </c>
      <c r="I45" s="102">
        <v>0.02783564814814815</v>
      </c>
      <c r="J45" s="102">
        <v>0.02811400462962963</v>
      </c>
      <c r="K45" s="36">
        <v>8</v>
      </c>
      <c r="L45" s="92">
        <v>0.5531597222222222</v>
      </c>
      <c r="M45" s="19">
        <v>9</v>
      </c>
      <c r="N45" s="21">
        <v>0.053159722222222205</v>
      </c>
      <c r="O45" s="21">
        <v>0.05369131944444443</v>
      </c>
      <c r="P45" s="36">
        <v>9</v>
      </c>
      <c r="Q45" s="36">
        <f t="shared" si="0"/>
        <v>17</v>
      </c>
      <c r="R45" s="19">
        <v>8</v>
      </c>
    </row>
    <row r="46" spans="2:18" ht="12">
      <c r="B46" s="17">
        <v>7</v>
      </c>
      <c r="C46" s="52" t="s">
        <v>848</v>
      </c>
      <c r="D46" s="52" t="s">
        <v>849</v>
      </c>
      <c r="E46" s="101" t="s">
        <v>183</v>
      </c>
      <c r="F46" s="178">
        <v>0.832</v>
      </c>
      <c r="G46" s="102">
        <v>0.47344907407407405</v>
      </c>
      <c r="H46" s="19">
        <v>11</v>
      </c>
      <c r="I46" s="102">
        <v>0.03594907407407405</v>
      </c>
      <c r="J46" s="102">
        <v>0.02990962962962961</v>
      </c>
      <c r="K46" s="36">
        <v>10</v>
      </c>
      <c r="L46" s="92">
        <v>0.5686226851851852</v>
      </c>
      <c r="M46" s="19">
        <v>11</v>
      </c>
      <c r="N46" s="21">
        <v>0.06862268518518522</v>
      </c>
      <c r="O46" s="21">
        <v>0.057094074074074096</v>
      </c>
      <c r="P46" s="36">
        <v>10</v>
      </c>
      <c r="Q46" s="36">
        <f t="shared" si="0"/>
        <v>20</v>
      </c>
      <c r="R46" s="19">
        <v>9</v>
      </c>
    </row>
    <row r="47" spans="1:18" ht="12">
      <c r="A47" s="10"/>
      <c r="B47" s="17">
        <v>2</v>
      </c>
      <c r="C47" s="52" t="s">
        <v>850</v>
      </c>
      <c r="D47" s="52" t="s">
        <v>851</v>
      </c>
      <c r="E47" s="101" t="s">
        <v>183</v>
      </c>
      <c r="F47" s="178">
        <v>0.977</v>
      </c>
      <c r="G47" s="102" t="s">
        <v>852</v>
      </c>
      <c r="H47" s="19"/>
      <c r="I47" s="102"/>
      <c r="J47" s="102"/>
      <c r="K47" s="36">
        <v>15</v>
      </c>
      <c r="L47" s="92">
        <v>0.551863425925926</v>
      </c>
      <c r="M47" s="19">
        <v>8</v>
      </c>
      <c r="N47" s="21">
        <v>0.051863425925925966</v>
      </c>
      <c r="O47" s="21">
        <v>0.05067056712962967</v>
      </c>
      <c r="P47" s="36">
        <v>7</v>
      </c>
      <c r="Q47" s="36">
        <f t="shared" si="0"/>
        <v>22</v>
      </c>
      <c r="R47" s="19">
        <v>10</v>
      </c>
    </row>
    <row r="48" spans="1:18" ht="12">
      <c r="A48" s="10"/>
      <c r="B48" s="17">
        <v>6670</v>
      </c>
      <c r="C48" s="52" t="s">
        <v>853</v>
      </c>
      <c r="D48" s="52" t="s">
        <v>854</v>
      </c>
      <c r="E48" s="101" t="s">
        <v>183</v>
      </c>
      <c r="F48" s="178">
        <v>0.977</v>
      </c>
      <c r="G48" s="102">
        <v>0.46814814814814815</v>
      </c>
      <c r="H48" s="19">
        <v>10</v>
      </c>
      <c r="I48" s="102">
        <v>0.030648148148148147</v>
      </c>
      <c r="J48" s="102">
        <v>0.02994324074074074</v>
      </c>
      <c r="K48" s="36">
        <v>11</v>
      </c>
      <c r="L48" s="92">
        <v>0.5594444444444444</v>
      </c>
      <c r="M48" s="19">
        <v>10</v>
      </c>
      <c r="N48" s="21">
        <v>0.05944444444444441</v>
      </c>
      <c r="O48" s="21">
        <v>0.05807722222222219</v>
      </c>
      <c r="P48" s="36">
        <v>11</v>
      </c>
      <c r="Q48" s="36">
        <f t="shared" si="0"/>
        <v>22</v>
      </c>
      <c r="R48" s="19">
        <v>11</v>
      </c>
    </row>
    <row r="49" spans="2:18" ht="12">
      <c r="B49" s="17">
        <v>5833</v>
      </c>
      <c r="C49" s="52" t="s">
        <v>24</v>
      </c>
      <c r="D49" s="52" t="s">
        <v>110</v>
      </c>
      <c r="E49" s="101" t="s">
        <v>183</v>
      </c>
      <c r="F49" s="178">
        <v>1.003</v>
      </c>
      <c r="G49" s="102">
        <v>0.4660648148148148</v>
      </c>
      <c r="H49" s="19">
        <v>9</v>
      </c>
      <c r="I49" s="102">
        <v>0.02856481481481482</v>
      </c>
      <c r="J49" s="102">
        <v>0.02865050925925926</v>
      </c>
      <c r="K49" s="36">
        <v>9</v>
      </c>
      <c r="L49" s="92" t="s">
        <v>855</v>
      </c>
      <c r="M49" s="19"/>
      <c r="N49" s="21"/>
      <c r="O49" s="21"/>
      <c r="P49" s="36">
        <v>15</v>
      </c>
      <c r="Q49" s="36">
        <f t="shared" si="0"/>
        <v>24</v>
      </c>
      <c r="R49" s="19">
        <v>12</v>
      </c>
    </row>
    <row r="50" spans="1:18" ht="12">
      <c r="A50" s="10"/>
      <c r="B50" s="17">
        <v>6653</v>
      </c>
      <c r="C50" s="52" t="s">
        <v>817</v>
      </c>
      <c r="D50" s="52" t="s">
        <v>856</v>
      </c>
      <c r="E50" s="101" t="s">
        <v>183</v>
      </c>
      <c r="F50" s="178">
        <v>0.832</v>
      </c>
      <c r="G50" s="102">
        <v>0.47628472222222223</v>
      </c>
      <c r="H50" s="19">
        <v>12</v>
      </c>
      <c r="I50" s="102">
        <v>0.038784722222222234</v>
      </c>
      <c r="J50" s="102">
        <v>0.032268888888888896</v>
      </c>
      <c r="K50" s="36">
        <v>13</v>
      </c>
      <c r="L50" s="92">
        <v>0.5816782407407407</v>
      </c>
      <c r="M50" s="19">
        <v>12</v>
      </c>
      <c r="N50" s="21">
        <v>0.0816782407407407</v>
      </c>
      <c r="O50" s="21">
        <v>0.06795629629629626</v>
      </c>
      <c r="P50" s="36">
        <v>12</v>
      </c>
      <c r="Q50" s="36">
        <f t="shared" si="0"/>
        <v>25</v>
      </c>
      <c r="R50" s="19">
        <v>13</v>
      </c>
    </row>
    <row r="51" spans="2:18" ht="12">
      <c r="B51" s="17">
        <v>88</v>
      </c>
      <c r="C51" s="52" t="s">
        <v>244</v>
      </c>
      <c r="D51" s="52" t="s">
        <v>245</v>
      </c>
      <c r="E51" s="101" t="s">
        <v>183</v>
      </c>
      <c r="F51" s="178">
        <v>0.81</v>
      </c>
      <c r="G51" s="102">
        <v>0.47628472222222223</v>
      </c>
      <c r="H51" s="19">
        <v>13</v>
      </c>
      <c r="I51" s="102">
        <v>0.038784722222222234</v>
      </c>
      <c r="J51" s="102">
        <v>0.03141562500000001</v>
      </c>
      <c r="K51" s="36">
        <v>12</v>
      </c>
      <c r="L51" s="92" t="s">
        <v>857</v>
      </c>
      <c r="M51" s="19"/>
      <c r="N51" s="21"/>
      <c r="O51" s="21"/>
      <c r="P51" s="36">
        <v>15</v>
      </c>
      <c r="Q51" s="36">
        <f t="shared" si="0"/>
        <v>27</v>
      </c>
      <c r="R51" s="19">
        <v>14</v>
      </c>
    </row>
    <row r="52" spans="2:18" ht="12">
      <c r="B52" s="17"/>
      <c r="C52" s="52"/>
      <c r="D52" s="52"/>
      <c r="E52" s="101"/>
      <c r="F52" s="178"/>
      <c r="G52" s="102"/>
      <c r="H52" s="19"/>
      <c r="I52" s="102"/>
      <c r="J52" s="102"/>
      <c r="K52" s="36"/>
      <c r="L52" s="92"/>
      <c r="M52" s="19"/>
      <c r="N52" s="21"/>
      <c r="O52" s="21"/>
      <c r="P52" s="36"/>
      <c r="Q52" s="36"/>
      <c r="R52" s="19"/>
    </row>
    <row r="53" spans="2:18" ht="12">
      <c r="B53" s="17"/>
      <c r="C53" s="52"/>
      <c r="D53" s="52"/>
      <c r="E53" s="101"/>
      <c r="F53" s="178"/>
      <c r="G53" s="102"/>
      <c r="H53" s="19"/>
      <c r="I53" s="102"/>
      <c r="J53" s="102"/>
      <c r="K53" s="36"/>
      <c r="L53" s="92"/>
      <c r="M53" s="19"/>
      <c r="N53" s="21"/>
      <c r="O53" s="21"/>
      <c r="P53" s="36"/>
      <c r="Q53" s="36"/>
      <c r="R53" s="19"/>
    </row>
    <row r="54" spans="1:18" ht="12">
      <c r="A54" s="10"/>
      <c r="B54" s="17">
        <v>5791</v>
      </c>
      <c r="C54" s="52" t="s">
        <v>56</v>
      </c>
      <c r="D54" s="52" t="s">
        <v>58</v>
      </c>
      <c r="E54" s="101" t="s">
        <v>844</v>
      </c>
      <c r="F54" s="178">
        <v>1.009</v>
      </c>
      <c r="G54" s="102">
        <v>0.46347222222222223</v>
      </c>
      <c r="H54" s="19">
        <v>1</v>
      </c>
      <c r="I54" s="102">
        <v>0.02597222222222223</v>
      </c>
      <c r="J54" s="102">
        <v>0.026205972222222228</v>
      </c>
      <c r="K54" s="36">
        <v>2</v>
      </c>
      <c r="L54" s="92">
        <v>0.5474768518518519</v>
      </c>
      <c r="M54" s="19">
        <v>1</v>
      </c>
      <c r="N54" s="21">
        <v>0.04747685185185191</v>
      </c>
      <c r="O54" s="21">
        <v>0.04790414351851857</v>
      </c>
      <c r="P54" s="36">
        <v>1</v>
      </c>
      <c r="Q54" s="36">
        <f aca="true" t="shared" si="1" ref="Q54:Q60">P54+K54</f>
        <v>3</v>
      </c>
      <c r="R54" s="19">
        <v>1</v>
      </c>
    </row>
    <row r="55" spans="1:18" ht="12">
      <c r="A55" s="10"/>
      <c r="B55" s="17">
        <v>5550</v>
      </c>
      <c r="C55" s="52" t="s">
        <v>61</v>
      </c>
      <c r="D55" s="52" t="s">
        <v>59</v>
      </c>
      <c r="E55" s="101" t="s">
        <v>844</v>
      </c>
      <c r="F55" s="178">
        <v>0.99</v>
      </c>
      <c r="G55" s="102">
        <v>0.46380787037037036</v>
      </c>
      <c r="H55" s="19">
        <v>2</v>
      </c>
      <c r="I55" s="102">
        <v>0.026307870370370356</v>
      </c>
      <c r="J55" s="102">
        <v>0.026044791666666654</v>
      </c>
      <c r="K55" s="36">
        <v>1</v>
      </c>
      <c r="L55" s="92">
        <v>0.5510763888888889</v>
      </c>
      <c r="M55" s="19">
        <v>3</v>
      </c>
      <c r="N55" s="21">
        <v>0.05107638888888888</v>
      </c>
      <c r="O55" s="21">
        <v>0.05056562499999999</v>
      </c>
      <c r="P55" s="36">
        <v>2</v>
      </c>
      <c r="Q55" s="36">
        <f t="shared" si="1"/>
        <v>3</v>
      </c>
      <c r="R55" s="19">
        <v>2</v>
      </c>
    </row>
    <row r="56" spans="1:18" ht="12">
      <c r="A56" s="10"/>
      <c r="B56" s="17">
        <v>4825.2</v>
      </c>
      <c r="C56" s="52" t="s">
        <v>67</v>
      </c>
      <c r="D56" s="52" t="s">
        <v>68</v>
      </c>
      <c r="E56" s="101" t="s">
        <v>844</v>
      </c>
      <c r="F56" s="178">
        <v>0.913</v>
      </c>
      <c r="G56" s="102">
        <v>0.46667824074074077</v>
      </c>
      <c r="H56" s="19">
        <v>6</v>
      </c>
      <c r="I56" s="102">
        <v>0.02917824074074077</v>
      </c>
      <c r="J56" s="102">
        <v>0.026639733796296323</v>
      </c>
      <c r="K56" s="36">
        <v>3</v>
      </c>
      <c r="L56" s="92">
        <v>0.5561921296296296</v>
      </c>
      <c r="M56" s="19">
        <v>5</v>
      </c>
      <c r="N56" s="21">
        <v>0.056192129629629606</v>
      </c>
      <c r="O56" s="21">
        <v>0.05130341435185183</v>
      </c>
      <c r="P56" s="36">
        <v>3</v>
      </c>
      <c r="Q56" s="36">
        <f t="shared" si="1"/>
        <v>6</v>
      </c>
      <c r="R56" s="19">
        <v>3</v>
      </c>
    </row>
    <row r="57" spans="2:18" ht="12">
      <c r="B57" s="17">
        <v>4774</v>
      </c>
      <c r="C57" s="52" t="s">
        <v>845</v>
      </c>
      <c r="D57" s="52" t="s">
        <v>846</v>
      </c>
      <c r="E57" s="101" t="s">
        <v>844</v>
      </c>
      <c r="F57" s="178">
        <v>1.01</v>
      </c>
      <c r="G57" s="102">
        <v>0.46489583333333334</v>
      </c>
      <c r="H57" s="19">
        <v>3</v>
      </c>
      <c r="I57" s="102">
        <v>0.02739583333333334</v>
      </c>
      <c r="J57" s="102">
        <v>0.027669791666666676</v>
      </c>
      <c r="K57" s="36">
        <v>4</v>
      </c>
      <c r="L57" s="92">
        <v>0.5510069444444444</v>
      </c>
      <c r="M57" s="19">
        <v>2</v>
      </c>
      <c r="N57" s="21">
        <v>0.051006944444444424</v>
      </c>
      <c r="O57" s="21">
        <v>0.051517013888888866</v>
      </c>
      <c r="P57" s="36">
        <v>4</v>
      </c>
      <c r="Q57" s="36">
        <f t="shared" si="1"/>
        <v>8</v>
      </c>
      <c r="R57" s="19">
        <v>4</v>
      </c>
    </row>
    <row r="58" spans="1:18" ht="12">
      <c r="A58" s="10"/>
      <c r="B58" s="17">
        <v>3173</v>
      </c>
      <c r="C58" s="52" t="s">
        <v>64</v>
      </c>
      <c r="D58" s="52" t="s">
        <v>847</v>
      </c>
      <c r="E58" s="101" t="s">
        <v>844</v>
      </c>
      <c r="F58" s="178">
        <v>1.013</v>
      </c>
      <c r="G58" s="102">
        <v>0.46546296296296297</v>
      </c>
      <c r="H58" s="19">
        <v>5</v>
      </c>
      <c r="I58" s="102">
        <v>0.027962962962962967</v>
      </c>
      <c r="J58" s="102">
        <v>0.028326481481481484</v>
      </c>
      <c r="K58" s="36">
        <v>6</v>
      </c>
      <c r="L58" s="92">
        <v>0.5515277777777777</v>
      </c>
      <c r="M58" s="19">
        <v>4</v>
      </c>
      <c r="N58" s="21">
        <v>0.05152777777777773</v>
      </c>
      <c r="O58" s="21">
        <v>0.052197638888888835</v>
      </c>
      <c r="P58" s="36">
        <v>5</v>
      </c>
      <c r="Q58" s="36">
        <f t="shared" si="1"/>
        <v>11</v>
      </c>
      <c r="R58" s="19">
        <v>5</v>
      </c>
    </row>
    <row r="59" spans="1:18" ht="12">
      <c r="A59" s="10"/>
      <c r="B59" s="17">
        <v>6155</v>
      </c>
      <c r="C59" s="52" t="s">
        <v>549</v>
      </c>
      <c r="D59" s="52" t="s">
        <v>35</v>
      </c>
      <c r="E59" s="101" t="s">
        <v>844</v>
      </c>
      <c r="F59" s="178">
        <v>1.019</v>
      </c>
      <c r="G59" s="102">
        <v>0.46730324074074076</v>
      </c>
      <c r="H59" s="19">
        <v>7</v>
      </c>
      <c r="I59" s="102">
        <v>0.029803240740740755</v>
      </c>
      <c r="J59" s="102">
        <v>0.030369502314814827</v>
      </c>
      <c r="K59" s="36">
        <v>7</v>
      </c>
      <c r="L59" s="92">
        <v>0.5565162037037037</v>
      </c>
      <c r="M59" s="19">
        <v>6</v>
      </c>
      <c r="N59" s="21">
        <v>0.056516203703703694</v>
      </c>
      <c r="O59" s="21">
        <v>0.057590011574074056</v>
      </c>
      <c r="P59" s="36">
        <v>6</v>
      </c>
      <c r="Q59" s="36">
        <f t="shared" si="1"/>
        <v>13</v>
      </c>
      <c r="R59" s="19">
        <v>7</v>
      </c>
    </row>
    <row r="60" spans="2:18" ht="12">
      <c r="B60" s="17">
        <v>5933</v>
      </c>
      <c r="C60" s="52" t="s">
        <v>57</v>
      </c>
      <c r="D60" s="52" t="s">
        <v>58</v>
      </c>
      <c r="E60" s="101" t="s">
        <v>844</v>
      </c>
      <c r="F60" s="178">
        <v>1.01</v>
      </c>
      <c r="G60" s="102">
        <v>0.46521990740740743</v>
      </c>
      <c r="H60" s="19">
        <v>4</v>
      </c>
      <c r="I60" s="102">
        <v>0.02771990740740743</v>
      </c>
      <c r="J60" s="102">
        <v>0.027997106481481505</v>
      </c>
      <c r="K60" s="36">
        <v>5</v>
      </c>
      <c r="L60" s="92" t="s">
        <v>852</v>
      </c>
      <c r="M60" s="19"/>
      <c r="N60" s="21"/>
      <c r="O60" s="21"/>
      <c r="P60" s="36">
        <v>8</v>
      </c>
      <c r="Q60" s="36">
        <f t="shared" si="1"/>
        <v>13</v>
      </c>
      <c r="R60" s="19">
        <v>8</v>
      </c>
    </row>
    <row r="61" spans="2:18" ht="12">
      <c r="B61" s="17"/>
      <c r="C61" s="52"/>
      <c r="D61" s="52"/>
      <c r="E61" s="101"/>
      <c r="F61" s="178"/>
      <c r="G61" s="102"/>
      <c r="H61" s="19"/>
      <c r="I61" s="102"/>
      <c r="J61" s="102"/>
      <c r="K61" s="36"/>
      <c r="L61" s="92"/>
      <c r="M61" s="19"/>
      <c r="N61" s="21"/>
      <c r="O61" s="21"/>
      <c r="P61" s="36"/>
      <c r="Q61" s="36"/>
      <c r="R61" s="19"/>
    </row>
    <row r="62" spans="2:18" ht="12">
      <c r="B62" s="17"/>
      <c r="C62" s="52"/>
      <c r="D62" s="52"/>
      <c r="E62" s="101"/>
      <c r="F62" s="178"/>
      <c r="G62" s="102"/>
      <c r="H62" s="19"/>
      <c r="I62" s="102"/>
      <c r="J62" s="102"/>
      <c r="K62" s="36"/>
      <c r="L62" s="92"/>
      <c r="M62" s="19"/>
      <c r="N62" s="21"/>
      <c r="O62" s="21"/>
      <c r="P62" s="36"/>
      <c r="Q62" s="36"/>
      <c r="R62" s="19"/>
    </row>
    <row r="63" spans="2:18" ht="12">
      <c r="B63" s="17">
        <v>5619</v>
      </c>
      <c r="C63" s="52" t="s">
        <v>13</v>
      </c>
      <c r="D63" s="52" t="s">
        <v>14</v>
      </c>
      <c r="E63" s="101" t="s">
        <v>838</v>
      </c>
      <c r="F63" s="178">
        <v>1.009</v>
      </c>
      <c r="G63" s="102">
        <v>0.46195601851851853</v>
      </c>
      <c r="H63" s="19">
        <v>4</v>
      </c>
      <c r="I63" s="102">
        <v>0.02445601851851853</v>
      </c>
      <c r="J63" s="102">
        <v>0.024676122685185195</v>
      </c>
      <c r="K63" s="36">
        <v>3</v>
      </c>
      <c r="L63" s="92">
        <v>0.5457407407407407</v>
      </c>
      <c r="M63" s="19">
        <v>4</v>
      </c>
      <c r="N63" s="21">
        <v>0.04574074074074075</v>
      </c>
      <c r="O63" s="21">
        <v>0.04615240740740741</v>
      </c>
      <c r="P63" s="36">
        <v>1</v>
      </c>
      <c r="Q63" s="36">
        <f aca="true" t="shared" si="2" ref="Q63:Q70">P63+K63</f>
        <v>4</v>
      </c>
      <c r="R63" s="19">
        <v>1</v>
      </c>
    </row>
    <row r="64" spans="1:18" ht="12">
      <c r="A64" s="10"/>
      <c r="B64" s="17">
        <v>5830</v>
      </c>
      <c r="C64" s="52" t="s">
        <v>841</v>
      </c>
      <c r="D64" s="52" t="s">
        <v>842</v>
      </c>
      <c r="E64" s="101" t="s">
        <v>838</v>
      </c>
      <c r="F64" s="178">
        <v>1.04</v>
      </c>
      <c r="G64" s="102">
        <v>0.46099537037037036</v>
      </c>
      <c r="H64" s="19">
        <v>2</v>
      </c>
      <c r="I64" s="102">
        <v>0.02349537037037036</v>
      </c>
      <c r="J64" s="102">
        <v>0.024435185185185178</v>
      </c>
      <c r="K64" s="36">
        <v>2</v>
      </c>
      <c r="L64" s="92">
        <v>0.5457291666666667</v>
      </c>
      <c r="M64" s="19">
        <v>3</v>
      </c>
      <c r="N64" s="21">
        <v>0.04572916666666671</v>
      </c>
      <c r="O64" s="21">
        <v>0.04755833333333338</v>
      </c>
      <c r="P64" s="36">
        <v>2</v>
      </c>
      <c r="Q64" s="36">
        <f t="shared" si="2"/>
        <v>4</v>
      </c>
      <c r="R64" s="19">
        <v>1</v>
      </c>
    </row>
    <row r="65" spans="2:18" ht="12">
      <c r="B65" s="17">
        <v>5363</v>
      </c>
      <c r="C65" s="52" t="s">
        <v>11</v>
      </c>
      <c r="D65" s="52" t="s">
        <v>12</v>
      </c>
      <c r="E65" s="101" t="s">
        <v>838</v>
      </c>
      <c r="F65" s="178">
        <v>1.081</v>
      </c>
      <c r="G65" s="102">
        <v>0.4600462962962963</v>
      </c>
      <c r="H65" s="19">
        <v>1</v>
      </c>
      <c r="I65" s="102">
        <v>0.022546296296296287</v>
      </c>
      <c r="J65" s="102">
        <v>0.024372546296296285</v>
      </c>
      <c r="K65" s="36">
        <v>1</v>
      </c>
      <c r="L65" s="92">
        <v>0.5441782407407407</v>
      </c>
      <c r="M65" s="19">
        <v>1</v>
      </c>
      <c r="N65" s="21">
        <v>0.044178240740740726</v>
      </c>
      <c r="O65" s="21">
        <v>0.04775667824074072</v>
      </c>
      <c r="P65" s="36">
        <v>3</v>
      </c>
      <c r="Q65" s="36">
        <f t="shared" si="2"/>
        <v>4</v>
      </c>
      <c r="R65" s="19">
        <v>1</v>
      </c>
    </row>
    <row r="66" spans="2:18" ht="12">
      <c r="B66" s="17">
        <v>5870</v>
      </c>
      <c r="C66" s="52" t="s">
        <v>122</v>
      </c>
      <c r="D66" s="52" t="s">
        <v>123</v>
      </c>
      <c r="E66" s="101" t="s">
        <v>838</v>
      </c>
      <c r="F66" s="178">
        <v>1.065</v>
      </c>
      <c r="G66" s="102">
        <v>0.4610763888888889</v>
      </c>
      <c r="H66" s="19">
        <v>3</v>
      </c>
      <c r="I66" s="102">
        <v>0.02357638888888891</v>
      </c>
      <c r="J66" s="102">
        <v>0.025108854166666687</v>
      </c>
      <c r="K66" s="36">
        <v>4</v>
      </c>
      <c r="L66" s="92">
        <v>0.5448842592592592</v>
      </c>
      <c r="M66" s="19">
        <v>2</v>
      </c>
      <c r="N66" s="21">
        <v>0.04488425925925921</v>
      </c>
      <c r="O66" s="21">
        <v>0.047801736111111055</v>
      </c>
      <c r="P66" s="36">
        <v>4</v>
      </c>
      <c r="Q66" s="36">
        <f t="shared" si="2"/>
        <v>8</v>
      </c>
      <c r="R66" s="19">
        <v>4</v>
      </c>
    </row>
    <row r="67" spans="1:18" ht="12">
      <c r="A67" s="10"/>
      <c r="B67" s="17">
        <v>5791</v>
      </c>
      <c r="C67" s="52" t="s">
        <v>56</v>
      </c>
      <c r="D67" s="52" t="s">
        <v>58</v>
      </c>
      <c r="E67" s="101" t="s">
        <v>838</v>
      </c>
      <c r="F67" s="178">
        <v>1.009</v>
      </c>
      <c r="G67" s="102">
        <v>0.46347222222222223</v>
      </c>
      <c r="H67" s="19">
        <v>6</v>
      </c>
      <c r="I67" s="102">
        <v>0.02597222222222223</v>
      </c>
      <c r="J67" s="102">
        <v>0.026205972222222228</v>
      </c>
      <c r="K67" s="36">
        <v>6</v>
      </c>
      <c r="L67" s="92">
        <v>0.5474768518518519</v>
      </c>
      <c r="M67" s="19">
        <v>5</v>
      </c>
      <c r="N67" s="21">
        <v>0.04747685185185191</v>
      </c>
      <c r="O67" s="21">
        <v>0.04790414351851857</v>
      </c>
      <c r="P67" s="36">
        <v>5</v>
      </c>
      <c r="Q67" s="36">
        <f t="shared" si="2"/>
        <v>11</v>
      </c>
      <c r="R67" s="19">
        <v>5</v>
      </c>
    </row>
    <row r="68" spans="1:18" ht="12">
      <c r="A68" s="10"/>
      <c r="B68" s="17">
        <v>5055</v>
      </c>
      <c r="C68" s="52" t="s">
        <v>420</v>
      </c>
      <c r="D68" s="52" t="s">
        <v>28</v>
      </c>
      <c r="E68" s="101" t="s">
        <v>838</v>
      </c>
      <c r="F68" s="178">
        <v>1.035</v>
      </c>
      <c r="G68" s="102">
        <v>0.462349537037037</v>
      </c>
      <c r="H68" s="19">
        <v>5</v>
      </c>
      <c r="I68" s="102">
        <v>0.024849537037037017</v>
      </c>
      <c r="J68" s="102">
        <v>0.02571927083333331</v>
      </c>
      <c r="K68" s="36">
        <v>5</v>
      </c>
      <c r="L68" s="92">
        <v>0.5484027777777778</v>
      </c>
      <c r="M68" s="19">
        <v>6</v>
      </c>
      <c r="N68" s="21">
        <v>0.048402777777777795</v>
      </c>
      <c r="O68" s="21">
        <v>0.05009687500000001</v>
      </c>
      <c r="P68" s="36">
        <v>6</v>
      </c>
      <c r="Q68" s="36">
        <f t="shared" si="2"/>
        <v>11</v>
      </c>
      <c r="R68" s="19">
        <v>6</v>
      </c>
    </row>
    <row r="69" spans="1:18" ht="12">
      <c r="A69" s="10"/>
      <c r="B69" s="17">
        <v>5841</v>
      </c>
      <c r="C69" s="52" t="s">
        <v>133</v>
      </c>
      <c r="D69" s="52" t="s">
        <v>58</v>
      </c>
      <c r="E69" s="101" t="s">
        <v>838</v>
      </c>
      <c r="F69" s="178">
        <v>1.01</v>
      </c>
      <c r="G69" s="102">
        <v>0.46533564814814815</v>
      </c>
      <c r="H69" s="19">
        <v>7</v>
      </c>
      <c r="I69" s="102">
        <v>0.02783564814814815</v>
      </c>
      <c r="J69" s="102">
        <v>0.02811400462962963</v>
      </c>
      <c r="K69" s="36">
        <v>7</v>
      </c>
      <c r="L69" s="92">
        <v>0.5531597222222222</v>
      </c>
      <c r="M69" s="19">
        <v>7</v>
      </c>
      <c r="N69" s="21">
        <v>0.053159722222222205</v>
      </c>
      <c r="O69" s="21">
        <v>0.05369131944444443</v>
      </c>
      <c r="P69" s="36">
        <v>7</v>
      </c>
      <c r="Q69" s="36">
        <f t="shared" si="2"/>
        <v>14</v>
      </c>
      <c r="R69" s="19">
        <v>7</v>
      </c>
    </row>
    <row r="70" spans="1:18" ht="12">
      <c r="A70" s="10"/>
      <c r="B70" s="17">
        <v>6155</v>
      </c>
      <c r="C70" s="52" t="s">
        <v>549</v>
      </c>
      <c r="D70" s="52" t="s">
        <v>35</v>
      </c>
      <c r="E70" s="101" t="s">
        <v>838</v>
      </c>
      <c r="F70" s="178">
        <v>1.019</v>
      </c>
      <c r="G70" s="102">
        <v>0.46730324074074076</v>
      </c>
      <c r="H70" s="19">
        <v>8</v>
      </c>
      <c r="I70" s="102">
        <v>0.029803240740740755</v>
      </c>
      <c r="J70" s="102">
        <v>0.030369502314814827</v>
      </c>
      <c r="K70" s="36">
        <v>8</v>
      </c>
      <c r="L70" s="92">
        <v>0.5565162037037037</v>
      </c>
      <c r="M70" s="19">
        <v>8</v>
      </c>
      <c r="N70" s="21">
        <v>0.056516203703703694</v>
      </c>
      <c r="O70" s="21">
        <v>0.057590011574074056</v>
      </c>
      <c r="P70" s="36">
        <v>8</v>
      </c>
      <c r="Q70" s="36">
        <f t="shared" si="2"/>
        <v>16</v>
      </c>
      <c r="R70" s="19">
        <v>8</v>
      </c>
    </row>
  </sheetData>
  <mergeCells count="1">
    <mergeCell ref="C2:R2"/>
  </mergeCells>
  <dataValidations count="2">
    <dataValidation errorStyle="warning" type="list" allowBlank="1" showInputMessage="1" showErrorMessage="1" promptTitle="風速" prompt="▼をクリックして風速を選択してください" errorTitle="直接入力せず選択してください" error="直接入力せず選択してください&#10;" sqref="N8 I8">
      <formula1>"5m以下,5～9m,9m以上"</formula1>
    </dataValidation>
    <dataValidation allowBlank="1" showInputMessage="1" showErrorMessage="1" imeMode="on" sqref="I4:I6 N4:N6"/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2"/>
  <sheetViews>
    <sheetView workbookViewId="0" topLeftCell="A1">
      <selection activeCell="C1" sqref="B1:C16384"/>
    </sheetView>
  </sheetViews>
  <sheetFormatPr defaultColWidth="9.140625" defaultRowHeight="12"/>
  <cols>
    <col min="1" max="1" width="3.8515625" style="8" customWidth="1"/>
    <col min="2" max="2" width="6.57421875" style="2" customWidth="1"/>
    <col min="3" max="3" width="21.28125" style="9" customWidth="1"/>
    <col min="4" max="4" width="21.28125" style="8" customWidth="1"/>
    <col min="5" max="5" width="8.28125" style="11" customWidth="1"/>
    <col min="6" max="6" width="7.28125" style="98" customWidth="1"/>
    <col min="7" max="7" width="9.7109375" style="2" customWidth="1"/>
    <col min="8" max="8" width="5.7109375" style="4" customWidth="1"/>
    <col min="9" max="10" width="9.7109375" style="2" customWidth="1"/>
    <col min="11" max="11" width="5.7109375" style="11" customWidth="1"/>
    <col min="12" max="12" width="9.7109375" style="2" customWidth="1"/>
    <col min="13" max="13" width="5.7109375" style="11" customWidth="1"/>
    <col min="14" max="15" width="9.7109375" style="2" customWidth="1"/>
    <col min="16" max="16" width="5.7109375" style="12" customWidth="1"/>
    <col min="17" max="18" width="5.7109375" style="11" customWidth="1"/>
    <col min="19" max="20" width="7.28125" style="2" customWidth="1"/>
    <col min="21" max="16384" width="9.140625" style="8" customWidth="1"/>
  </cols>
  <sheetData>
    <row r="1" spans="2:20" s="10" customFormat="1" ht="12">
      <c r="B1" s="11"/>
      <c r="C1" s="9"/>
      <c r="E1" s="11"/>
      <c r="F1" s="98"/>
      <c r="G1" s="11"/>
      <c r="H1" s="12"/>
      <c r="I1" s="11"/>
      <c r="J1" s="11"/>
      <c r="K1" s="11"/>
      <c r="L1" s="11"/>
      <c r="M1" s="11"/>
      <c r="N1" s="11"/>
      <c r="O1" s="11"/>
      <c r="P1" s="12"/>
      <c r="Q1" s="11"/>
      <c r="R1" s="11"/>
      <c r="S1" s="11"/>
      <c r="T1" s="11"/>
    </row>
    <row r="2" spans="2:20" s="38" customFormat="1" ht="24" customHeight="1">
      <c r="B2" s="93" t="s">
        <v>824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"/>
      <c r="Q2" s="51"/>
      <c r="S2" s="13"/>
      <c r="T2" s="13"/>
    </row>
    <row r="3" spans="2:20" s="39" customFormat="1" ht="12">
      <c r="B3" s="13"/>
      <c r="E3" s="13"/>
      <c r="F3" s="51"/>
      <c r="G3" s="13"/>
      <c r="H3" s="14"/>
      <c r="I3" s="13"/>
      <c r="J3" s="13"/>
      <c r="K3" s="13"/>
      <c r="L3" s="13"/>
      <c r="M3" s="13"/>
      <c r="N3" s="13"/>
      <c r="O3" s="13"/>
      <c r="P3" s="14"/>
      <c r="Q3" s="13"/>
      <c r="R3" s="13"/>
      <c r="S3" s="13"/>
      <c r="T3" s="13"/>
    </row>
    <row r="4" spans="2:20" s="39" customFormat="1" ht="12">
      <c r="B4" s="75"/>
      <c r="C4" s="41"/>
      <c r="D4" s="74"/>
      <c r="E4" s="42"/>
      <c r="F4" s="94"/>
      <c r="G4" s="75" t="s">
        <v>42</v>
      </c>
      <c r="H4" s="76"/>
      <c r="I4" s="77" t="s">
        <v>825</v>
      </c>
      <c r="J4" s="42"/>
      <c r="K4" s="28"/>
      <c r="L4" s="75" t="s">
        <v>42</v>
      </c>
      <c r="M4" s="40"/>
      <c r="N4" s="77" t="s">
        <v>825</v>
      </c>
      <c r="O4" s="75"/>
      <c r="P4" s="23"/>
      <c r="Q4" s="40"/>
      <c r="R4" s="28"/>
      <c r="S4" s="13"/>
      <c r="T4" s="13"/>
    </row>
    <row r="5" spans="2:20" s="39" customFormat="1" ht="12">
      <c r="B5" s="13"/>
      <c r="D5" s="78"/>
      <c r="E5" s="44"/>
      <c r="F5" s="95"/>
      <c r="G5" s="13"/>
      <c r="H5" s="79"/>
      <c r="I5" s="80" t="s">
        <v>826</v>
      </c>
      <c r="J5" s="44"/>
      <c r="K5" s="29"/>
      <c r="L5" s="13"/>
      <c r="M5" s="43"/>
      <c r="N5" s="80" t="s">
        <v>151</v>
      </c>
      <c r="O5" s="13"/>
      <c r="P5" s="24"/>
      <c r="Q5" s="43"/>
      <c r="R5" s="29"/>
      <c r="S5" s="13"/>
      <c r="T5" s="13"/>
    </row>
    <row r="6" spans="4:20" s="39" customFormat="1" ht="12">
      <c r="D6" s="78"/>
      <c r="E6" s="44"/>
      <c r="F6" s="95"/>
      <c r="G6" s="81" t="s">
        <v>43</v>
      </c>
      <c r="H6" s="82"/>
      <c r="I6" s="37" t="s">
        <v>827</v>
      </c>
      <c r="J6" s="83"/>
      <c r="K6" s="34"/>
      <c r="L6" s="81" t="s">
        <v>43</v>
      </c>
      <c r="M6" s="84"/>
      <c r="N6" s="37" t="s">
        <v>828</v>
      </c>
      <c r="O6" s="81"/>
      <c r="P6" s="35"/>
      <c r="Q6" s="43"/>
      <c r="R6" s="29"/>
      <c r="S6" s="13"/>
      <c r="T6" s="13"/>
    </row>
    <row r="7" spans="2:20" s="39" customFormat="1" ht="12">
      <c r="B7" s="43"/>
      <c r="E7" s="44"/>
      <c r="F7" s="95"/>
      <c r="G7" s="13" t="s">
        <v>44</v>
      </c>
      <c r="H7" s="85"/>
      <c r="I7" s="53">
        <v>3.0729844413012732</v>
      </c>
      <c r="J7" s="73" t="s">
        <v>152</v>
      </c>
      <c r="K7" s="29">
        <v>0.9</v>
      </c>
      <c r="L7" s="13" t="s">
        <v>44</v>
      </c>
      <c r="M7" s="43"/>
      <c r="N7" s="53">
        <v>6</v>
      </c>
      <c r="O7" s="73" t="s">
        <v>152</v>
      </c>
      <c r="P7" s="86">
        <v>1.2</v>
      </c>
      <c r="Q7" s="43"/>
      <c r="R7" s="29"/>
      <c r="S7" s="13"/>
      <c r="T7" s="13"/>
    </row>
    <row r="8" spans="2:20" s="39" customFormat="1" ht="12">
      <c r="B8" s="43"/>
      <c r="E8" s="13"/>
      <c r="F8" s="96"/>
      <c r="G8" s="81" t="s">
        <v>45</v>
      </c>
      <c r="H8" s="87"/>
      <c r="I8" s="88" t="s">
        <v>819</v>
      </c>
      <c r="J8" s="37"/>
      <c r="K8" s="34"/>
      <c r="L8" s="81" t="s">
        <v>45</v>
      </c>
      <c r="M8" s="84"/>
      <c r="N8" s="88" t="s">
        <v>819</v>
      </c>
      <c r="O8" s="37"/>
      <c r="P8" s="35"/>
      <c r="Q8" s="43"/>
      <c r="R8" s="29"/>
      <c r="S8" s="13"/>
      <c r="T8" s="13"/>
    </row>
    <row r="9" spans="2:20" s="10" customFormat="1" ht="12">
      <c r="B9" s="45"/>
      <c r="C9" s="46"/>
      <c r="D9" s="47"/>
      <c r="E9" s="47"/>
      <c r="F9" s="97"/>
      <c r="G9" s="89" t="s">
        <v>829</v>
      </c>
      <c r="H9" s="90"/>
      <c r="I9" s="91">
        <v>0.4375</v>
      </c>
      <c r="J9" s="55"/>
      <c r="K9" s="30"/>
      <c r="L9" s="89" t="s">
        <v>829</v>
      </c>
      <c r="M9" s="45"/>
      <c r="N9" s="92">
        <v>0.5</v>
      </c>
      <c r="O9" s="55"/>
      <c r="P9" s="26"/>
      <c r="Q9" s="45"/>
      <c r="R9" s="30"/>
      <c r="S9" s="11"/>
      <c r="T9" s="11"/>
    </row>
    <row r="10" spans="2:18" ht="12">
      <c r="B10" s="1"/>
      <c r="C10" s="3"/>
      <c r="D10" s="16"/>
      <c r="E10" s="48"/>
      <c r="F10" s="97"/>
      <c r="G10" s="1"/>
      <c r="H10" s="18"/>
      <c r="I10" s="1" t="s">
        <v>830</v>
      </c>
      <c r="J10" s="1" t="s">
        <v>831</v>
      </c>
      <c r="K10" s="19" t="s">
        <v>832</v>
      </c>
      <c r="L10" s="1"/>
      <c r="M10" s="36"/>
      <c r="N10" s="1" t="s">
        <v>830</v>
      </c>
      <c r="O10" s="1" t="s">
        <v>831</v>
      </c>
      <c r="P10" s="19" t="s">
        <v>832</v>
      </c>
      <c r="Q10" s="19" t="s">
        <v>79</v>
      </c>
      <c r="R10" s="19" t="s">
        <v>78</v>
      </c>
    </row>
    <row r="11" spans="2:18" ht="12">
      <c r="B11" s="1" t="s">
        <v>833</v>
      </c>
      <c r="C11" s="62" t="s">
        <v>18</v>
      </c>
      <c r="D11" s="61" t="s">
        <v>834</v>
      </c>
      <c r="E11" s="63" t="s">
        <v>80</v>
      </c>
      <c r="F11" s="55" t="s">
        <v>835</v>
      </c>
      <c r="G11" s="1" t="s">
        <v>46</v>
      </c>
      <c r="H11" s="18" t="s">
        <v>55</v>
      </c>
      <c r="I11" s="1" t="s">
        <v>836</v>
      </c>
      <c r="J11" s="1" t="s">
        <v>837</v>
      </c>
      <c r="K11" s="19" t="s">
        <v>76</v>
      </c>
      <c r="L11" s="1" t="s">
        <v>46</v>
      </c>
      <c r="M11" s="36" t="s">
        <v>55</v>
      </c>
      <c r="N11" s="1" t="s">
        <v>836</v>
      </c>
      <c r="O11" s="1" t="s">
        <v>837</v>
      </c>
      <c r="P11" s="19" t="s">
        <v>76</v>
      </c>
      <c r="Q11" s="19" t="s">
        <v>76</v>
      </c>
      <c r="R11" s="19" t="s">
        <v>77</v>
      </c>
    </row>
    <row r="12" spans="1:18" ht="12">
      <c r="A12" s="10"/>
      <c r="B12" s="17">
        <v>5503</v>
      </c>
      <c r="C12" s="52" t="s">
        <v>36</v>
      </c>
      <c r="D12" s="52" t="s">
        <v>843</v>
      </c>
      <c r="E12" s="101" t="s">
        <v>183</v>
      </c>
      <c r="F12" s="178">
        <v>1.192</v>
      </c>
      <c r="G12" s="102">
        <v>0.45891203703703703</v>
      </c>
      <c r="H12" s="19">
        <v>1</v>
      </c>
      <c r="I12" s="102">
        <v>0.021412037037037035</v>
      </c>
      <c r="J12" s="102">
        <v>0.025523148148148146</v>
      </c>
      <c r="K12" s="36">
        <v>3</v>
      </c>
      <c r="L12" s="92">
        <v>0.539849537037037</v>
      </c>
      <c r="M12" s="19">
        <v>1</v>
      </c>
      <c r="N12" s="21">
        <v>0.039849537037036975</v>
      </c>
      <c r="O12" s="21">
        <v>0.04750064814814807</v>
      </c>
      <c r="P12" s="36">
        <v>2</v>
      </c>
      <c r="Q12" s="36">
        <f aca="true" t="shared" si="0" ref="Q12:Q25">P12+K12</f>
        <v>5</v>
      </c>
      <c r="R12" s="19">
        <v>1</v>
      </c>
    </row>
    <row r="13" spans="1:18" ht="12">
      <c r="A13" s="10"/>
      <c r="B13" s="17">
        <v>5830</v>
      </c>
      <c r="C13" s="52" t="s">
        <v>841</v>
      </c>
      <c r="D13" s="52" t="s">
        <v>842</v>
      </c>
      <c r="E13" s="101" t="s">
        <v>183</v>
      </c>
      <c r="F13" s="178">
        <v>1.04</v>
      </c>
      <c r="G13" s="102">
        <v>0.46099537037037036</v>
      </c>
      <c r="H13" s="19">
        <v>3</v>
      </c>
      <c r="I13" s="102">
        <v>0.02349537037037036</v>
      </c>
      <c r="J13" s="102">
        <v>0.024435185185185178</v>
      </c>
      <c r="K13" s="36">
        <v>2</v>
      </c>
      <c r="L13" s="92">
        <v>0.5457291666666667</v>
      </c>
      <c r="M13" s="19">
        <v>3</v>
      </c>
      <c r="N13" s="21">
        <v>0.04572916666666671</v>
      </c>
      <c r="O13" s="21">
        <v>0.04755833333333338</v>
      </c>
      <c r="P13" s="36">
        <v>3</v>
      </c>
      <c r="Q13" s="36">
        <f t="shared" si="0"/>
        <v>5</v>
      </c>
      <c r="R13" s="19">
        <v>2</v>
      </c>
    </row>
    <row r="14" spans="1:18" ht="12">
      <c r="A14" s="10"/>
      <c r="B14" s="17">
        <v>83</v>
      </c>
      <c r="C14" s="52" t="s">
        <v>839</v>
      </c>
      <c r="D14" s="52" t="s">
        <v>840</v>
      </c>
      <c r="E14" s="101" t="s">
        <v>183</v>
      </c>
      <c r="F14" s="178">
        <v>1.035</v>
      </c>
      <c r="G14" s="102">
        <v>0.4608449074074074</v>
      </c>
      <c r="H14" s="19">
        <v>2</v>
      </c>
      <c r="I14" s="102">
        <v>0.02334490740740741</v>
      </c>
      <c r="J14" s="102">
        <v>0.02416197916666667</v>
      </c>
      <c r="K14" s="36">
        <v>1</v>
      </c>
      <c r="L14" s="92">
        <v>0.5459606481481482</v>
      </c>
      <c r="M14" s="19">
        <v>4</v>
      </c>
      <c r="N14" s="21">
        <v>0.04596064814814815</v>
      </c>
      <c r="O14" s="21">
        <v>0.04756927083333334</v>
      </c>
      <c r="P14" s="36">
        <v>4</v>
      </c>
      <c r="Q14" s="36">
        <f t="shared" si="0"/>
        <v>5</v>
      </c>
      <c r="R14" s="19">
        <v>3</v>
      </c>
    </row>
    <row r="15" spans="1:18" ht="12">
      <c r="A15" s="10"/>
      <c r="B15" s="17">
        <v>4004</v>
      </c>
      <c r="C15" s="52" t="s">
        <v>30</v>
      </c>
      <c r="D15" s="52" t="s">
        <v>31</v>
      </c>
      <c r="E15" s="101" t="s">
        <v>183</v>
      </c>
      <c r="F15" s="178">
        <v>1.06</v>
      </c>
      <c r="G15" s="102">
        <v>0.46253472222222225</v>
      </c>
      <c r="H15" s="19">
        <v>5</v>
      </c>
      <c r="I15" s="102">
        <v>0.02503472222222225</v>
      </c>
      <c r="J15" s="102">
        <v>0.026536805555555588</v>
      </c>
      <c r="K15" s="36">
        <v>7</v>
      </c>
      <c r="L15" s="92">
        <v>0.5440162037037037</v>
      </c>
      <c r="M15" s="19">
        <v>2</v>
      </c>
      <c r="N15" s="21">
        <v>0.04401620370370374</v>
      </c>
      <c r="O15" s="21">
        <v>0.04665717592592596</v>
      </c>
      <c r="P15" s="36">
        <v>1</v>
      </c>
      <c r="Q15" s="36">
        <f t="shared" si="0"/>
        <v>8</v>
      </c>
      <c r="R15" s="19">
        <v>4</v>
      </c>
    </row>
    <row r="16" spans="1:18" ht="12">
      <c r="A16" s="10"/>
      <c r="B16" s="17">
        <v>5055</v>
      </c>
      <c r="C16" s="52" t="s">
        <v>420</v>
      </c>
      <c r="D16" s="52" t="s">
        <v>28</v>
      </c>
      <c r="E16" s="101" t="s">
        <v>183</v>
      </c>
      <c r="F16" s="178">
        <v>1.035</v>
      </c>
      <c r="G16" s="102">
        <v>0.462349537037037</v>
      </c>
      <c r="H16" s="19">
        <v>4</v>
      </c>
      <c r="I16" s="102">
        <v>0.024849537037037017</v>
      </c>
      <c r="J16" s="102">
        <v>0.02571927083333331</v>
      </c>
      <c r="K16" s="36">
        <v>4</v>
      </c>
      <c r="L16" s="92">
        <v>0.5484027777777778</v>
      </c>
      <c r="M16" s="19">
        <v>5</v>
      </c>
      <c r="N16" s="21">
        <v>0.048402777777777795</v>
      </c>
      <c r="O16" s="21">
        <v>0.05009687500000001</v>
      </c>
      <c r="P16" s="36">
        <v>6</v>
      </c>
      <c r="Q16" s="36">
        <f t="shared" si="0"/>
        <v>10</v>
      </c>
      <c r="R16" s="19">
        <v>5</v>
      </c>
    </row>
    <row r="17" spans="2:18" ht="12">
      <c r="B17" s="17">
        <v>2500</v>
      </c>
      <c r="C17" s="52" t="s">
        <v>41</v>
      </c>
      <c r="D17" s="52" t="s">
        <v>119</v>
      </c>
      <c r="E17" s="101" t="s">
        <v>183</v>
      </c>
      <c r="F17" s="178">
        <v>0.955</v>
      </c>
      <c r="G17" s="102">
        <v>0.4650462962962963</v>
      </c>
      <c r="H17" s="19">
        <v>7</v>
      </c>
      <c r="I17" s="102">
        <v>0.02754629629629629</v>
      </c>
      <c r="J17" s="102">
        <v>0.026306712962962955</v>
      </c>
      <c r="K17" s="36">
        <v>6</v>
      </c>
      <c r="L17" s="92">
        <v>0.5507638888888889</v>
      </c>
      <c r="M17" s="19">
        <v>7</v>
      </c>
      <c r="N17" s="21">
        <v>0.05076388888888894</v>
      </c>
      <c r="O17" s="21">
        <v>0.04847951388888894</v>
      </c>
      <c r="P17" s="36">
        <v>5</v>
      </c>
      <c r="Q17" s="36">
        <f t="shared" si="0"/>
        <v>11</v>
      </c>
      <c r="R17" s="19">
        <v>6</v>
      </c>
    </row>
    <row r="18" spans="1:18" ht="12">
      <c r="A18" s="10"/>
      <c r="B18" s="17">
        <v>4135</v>
      </c>
      <c r="C18" s="52" t="s">
        <v>27</v>
      </c>
      <c r="D18" s="52" t="s">
        <v>28</v>
      </c>
      <c r="E18" s="101" t="s">
        <v>183</v>
      </c>
      <c r="F18" s="178">
        <v>1.037</v>
      </c>
      <c r="G18" s="102">
        <v>0.4628240740740741</v>
      </c>
      <c r="H18" s="19">
        <v>6</v>
      </c>
      <c r="I18" s="102">
        <v>0.02532407407407411</v>
      </c>
      <c r="J18" s="102">
        <v>0.02626106481481485</v>
      </c>
      <c r="K18" s="36">
        <v>5</v>
      </c>
      <c r="L18" s="92">
        <v>0.5491898148148148</v>
      </c>
      <c r="M18" s="19">
        <v>6</v>
      </c>
      <c r="N18" s="21">
        <v>0.04918981481481477</v>
      </c>
      <c r="O18" s="21">
        <v>0.05100983796296291</v>
      </c>
      <c r="P18" s="36">
        <v>8</v>
      </c>
      <c r="Q18" s="36">
        <f t="shared" si="0"/>
        <v>13</v>
      </c>
      <c r="R18" s="19">
        <v>7</v>
      </c>
    </row>
    <row r="19" spans="1:18" ht="12">
      <c r="A19" s="10"/>
      <c r="B19" s="17">
        <v>5841</v>
      </c>
      <c r="C19" s="52" t="s">
        <v>133</v>
      </c>
      <c r="D19" s="52" t="s">
        <v>58</v>
      </c>
      <c r="E19" s="101" t="s">
        <v>183</v>
      </c>
      <c r="F19" s="178">
        <v>1.01</v>
      </c>
      <c r="G19" s="102">
        <v>0.46533564814814815</v>
      </c>
      <c r="H19" s="19">
        <v>8</v>
      </c>
      <c r="I19" s="102">
        <v>0.02783564814814815</v>
      </c>
      <c r="J19" s="102">
        <v>0.02811400462962963</v>
      </c>
      <c r="K19" s="36">
        <v>8</v>
      </c>
      <c r="L19" s="92">
        <v>0.5531597222222222</v>
      </c>
      <c r="M19" s="19">
        <v>9</v>
      </c>
      <c r="N19" s="21">
        <v>0.053159722222222205</v>
      </c>
      <c r="O19" s="21">
        <v>0.05369131944444443</v>
      </c>
      <c r="P19" s="36">
        <v>9</v>
      </c>
      <c r="Q19" s="36">
        <f t="shared" si="0"/>
        <v>17</v>
      </c>
      <c r="R19" s="19">
        <v>8</v>
      </c>
    </row>
    <row r="20" spans="2:18" ht="12">
      <c r="B20" s="17">
        <v>7</v>
      </c>
      <c r="C20" s="52" t="s">
        <v>848</v>
      </c>
      <c r="D20" s="52" t="s">
        <v>849</v>
      </c>
      <c r="E20" s="101" t="s">
        <v>183</v>
      </c>
      <c r="F20" s="178">
        <v>0.832</v>
      </c>
      <c r="G20" s="102">
        <v>0.47344907407407405</v>
      </c>
      <c r="H20" s="19">
        <v>11</v>
      </c>
      <c r="I20" s="102">
        <v>0.03594907407407405</v>
      </c>
      <c r="J20" s="102">
        <v>0.02990962962962961</v>
      </c>
      <c r="K20" s="36">
        <v>10</v>
      </c>
      <c r="L20" s="92">
        <v>0.5686226851851852</v>
      </c>
      <c r="M20" s="19">
        <v>11</v>
      </c>
      <c r="N20" s="21">
        <v>0.06862268518518522</v>
      </c>
      <c r="O20" s="21">
        <v>0.057094074074074096</v>
      </c>
      <c r="P20" s="36">
        <v>10</v>
      </c>
      <c r="Q20" s="36">
        <f t="shared" si="0"/>
        <v>20</v>
      </c>
      <c r="R20" s="19">
        <v>9</v>
      </c>
    </row>
    <row r="21" spans="1:18" ht="12">
      <c r="A21" s="10"/>
      <c r="B21" s="17">
        <v>2</v>
      </c>
      <c r="C21" s="52" t="s">
        <v>850</v>
      </c>
      <c r="D21" s="52" t="s">
        <v>851</v>
      </c>
      <c r="E21" s="101" t="s">
        <v>183</v>
      </c>
      <c r="F21" s="178">
        <v>0.977</v>
      </c>
      <c r="G21" s="102" t="s">
        <v>852</v>
      </c>
      <c r="H21" s="19"/>
      <c r="I21" s="102"/>
      <c r="J21" s="102"/>
      <c r="K21" s="36">
        <v>15</v>
      </c>
      <c r="L21" s="92">
        <v>0.551863425925926</v>
      </c>
      <c r="M21" s="19">
        <v>8</v>
      </c>
      <c r="N21" s="21">
        <v>0.051863425925925966</v>
      </c>
      <c r="O21" s="21">
        <v>0.05067056712962967</v>
      </c>
      <c r="P21" s="36">
        <v>7</v>
      </c>
      <c r="Q21" s="36">
        <f t="shared" si="0"/>
        <v>22</v>
      </c>
      <c r="R21" s="19">
        <v>10</v>
      </c>
    </row>
    <row r="22" spans="1:18" ht="12">
      <c r="A22" s="10"/>
      <c r="B22" s="17">
        <v>6670</v>
      </c>
      <c r="C22" s="52" t="s">
        <v>853</v>
      </c>
      <c r="D22" s="52" t="s">
        <v>854</v>
      </c>
      <c r="E22" s="101" t="s">
        <v>183</v>
      </c>
      <c r="F22" s="178">
        <v>0.977</v>
      </c>
      <c r="G22" s="102">
        <v>0.46814814814814815</v>
      </c>
      <c r="H22" s="19">
        <v>10</v>
      </c>
      <c r="I22" s="102">
        <v>0.030648148148148147</v>
      </c>
      <c r="J22" s="102">
        <v>0.02994324074074074</v>
      </c>
      <c r="K22" s="36">
        <v>11</v>
      </c>
      <c r="L22" s="92">
        <v>0.5594444444444444</v>
      </c>
      <c r="M22" s="19">
        <v>10</v>
      </c>
      <c r="N22" s="21">
        <v>0.05944444444444441</v>
      </c>
      <c r="O22" s="21">
        <v>0.05807722222222219</v>
      </c>
      <c r="P22" s="36">
        <v>11</v>
      </c>
      <c r="Q22" s="36">
        <f t="shared" si="0"/>
        <v>22</v>
      </c>
      <c r="R22" s="19">
        <v>11</v>
      </c>
    </row>
    <row r="23" spans="2:18" ht="12">
      <c r="B23" s="17">
        <v>5833</v>
      </c>
      <c r="C23" s="52" t="s">
        <v>24</v>
      </c>
      <c r="D23" s="52" t="s">
        <v>110</v>
      </c>
      <c r="E23" s="101" t="s">
        <v>183</v>
      </c>
      <c r="F23" s="178">
        <v>1.003</v>
      </c>
      <c r="G23" s="102">
        <v>0.4660648148148148</v>
      </c>
      <c r="H23" s="19">
        <v>9</v>
      </c>
      <c r="I23" s="102">
        <v>0.02856481481481482</v>
      </c>
      <c r="J23" s="102">
        <v>0.02865050925925926</v>
      </c>
      <c r="K23" s="36">
        <v>9</v>
      </c>
      <c r="L23" s="92" t="s">
        <v>855</v>
      </c>
      <c r="M23" s="19"/>
      <c r="N23" s="21"/>
      <c r="O23" s="21"/>
      <c r="P23" s="36">
        <v>15</v>
      </c>
      <c r="Q23" s="36">
        <f t="shared" si="0"/>
        <v>24</v>
      </c>
      <c r="R23" s="19">
        <v>12</v>
      </c>
    </row>
    <row r="24" spans="1:18" ht="12">
      <c r="A24" s="10"/>
      <c r="B24" s="17">
        <v>6653</v>
      </c>
      <c r="C24" s="52" t="s">
        <v>817</v>
      </c>
      <c r="D24" s="52" t="s">
        <v>856</v>
      </c>
      <c r="E24" s="101" t="s">
        <v>183</v>
      </c>
      <c r="F24" s="178">
        <v>0.832</v>
      </c>
      <c r="G24" s="102">
        <v>0.47628472222222223</v>
      </c>
      <c r="H24" s="19">
        <v>12</v>
      </c>
      <c r="I24" s="102">
        <v>0.038784722222222234</v>
      </c>
      <c r="J24" s="102">
        <v>0.032268888888888896</v>
      </c>
      <c r="K24" s="36">
        <v>13</v>
      </c>
      <c r="L24" s="92">
        <v>0.5816782407407407</v>
      </c>
      <c r="M24" s="19">
        <v>12</v>
      </c>
      <c r="N24" s="21">
        <v>0.0816782407407407</v>
      </c>
      <c r="O24" s="21">
        <v>0.06795629629629626</v>
      </c>
      <c r="P24" s="36">
        <v>12</v>
      </c>
      <c r="Q24" s="36">
        <f t="shared" si="0"/>
        <v>25</v>
      </c>
      <c r="R24" s="19">
        <v>13</v>
      </c>
    </row>
    <row r="25" spans="2:18" ht="12">
      <c r="B25" s="17">
        <v>88</v>
      </c>
      <c r="C25" s="52" t="s">
        <v>244</v>
      </c>
      <c r="D25" s="52" t="s">
        <v>245</v>
      </c>
      <c r="E25" s="101" t="s">
        <v>183</v>
      </c>
      <c r="F25" s="178">
        <v>0.81</v>
      </c>
      <c r="G25" s="102">
        <v>0.47628472222222223</v>
      </c>
      <c r="H25" s="19">
        <v>13</v>
      </c>
      <c r="I25" s="102">
        <v>0.038784722222222234</v>
      </c>
      <c r="J25" s="102">
        <v>0.03141562500000001</v>
      </c>
      <c r="K25" s="36">
        <v>12</v>
      </c>
      <c r="L25" s="92" t="s">
        <v>857</v>
      </c>
      <c r="M25" s="19"/>
      <c r="N25" s="21"/>
      <c r="O25" s="21"/>
      <c r="P25" s="36">
        <v>15</v>
      </c>
      <c r="Q25" s="36">
        <f t="shared" si="0"/>
        <v>27</v>
      </c>
      <c r="R25" s="19">
        <v>14</v>
      </c>
    </row>
    <row r="26" spans="2:18" ht="12">
      <c r="B26" s="17"/>
      <c r="C26" s="52"/>
      <c r="D26" s="52"/>
      <c r="E26" s="101"/>
      <c r="F26" s="178"/>
      <c r="G26" s="102"/>
      <c r="H26" s="19"/>
      <c r="I26" s="102"/>
      <c r="J26" s="102"/>
      <c r="K26" s="36"/>
      <c r="L26" s="92"/>
      <c r="M26" s="19"/>
      <c r="N26" s="21"/>
      <c r="O26" s="21"/>
      <c r="P26" s="36"/>
      <c r="Q26" s="36"/>
      <c r="R26" s="19"/>
    </row>
    <row r="27" spans="1:18" ht="12">
      <c r="A27" s="10"/>
      <c r="B27" s="17">
        <v>5791</v>
      </c>
      <c r="C27" s="52" t="s">
        <v>56</v>
      </c>
      <c r="D27" s="52" t="s">
        <v>58</v>
      </c>
      <c r="E27" s="101" t="s">
        <v>844</v>
      </c>
      <c r="F27" s="178">
        <v>1.009</v>
      </c>
      <c r="G27" s="102">
        <v>0.46347222222222223</v>
      </c>
      <c r="H27" s="19">
        <v>1</v>
      </c>
      <c r="I27" s="102">
        <v>0.02597222222222223</v>
      </c>
      <c r="J27" s="102">
        <v>0.026205972222222228</v>
      </c>
      <c r="K27" s="36">
        <v>2</v>
      </c>
      <c r="L27" s="92">
        <v>0.5474768518518519</v>
      </c>
      <c r="M27" s="19">
        <v>1</v>
      </c>
      <c r="N27" s="21">
        <v>0.04747685185185191</v>
      </c>
      <c r="O27" s="21">
        <v>0.04790414351851857</v>
      </c>
      <c r="P27" s="36">
        <v>1</v>
      </c>
      <c r="Q27" s="36">
        <f aca="true" t="shared" si="1" ref="Q27:Q33">P27+K27</f>
        <v>3</v>
      </c>
      <c r="R27" s="19">
        <v>1</v>
      </c>
    </row>
    <row r="28" spans="1:18" ht="12">
      <c r="A28" s="10"/>
      <c r="B28" s="17">
        <v>5550</v>
      </c>
      <c r="C28" s="52" t="s">
        <v>61</v>
      </c>
      <c r="D28" s="52" t="s">
        <v>59</v>
      </c>
      <c r="E28" s="101" t="s">
        <v>844</v>
      </c>
      <c r="F28" s="178">
        <v>0.99</v>
      </c>
      <c r="G28" s="102">
        <v>0.46380787037037036</v>
      </c>
      <c r="H28" s="19">
        <v>2</v>
      </c>
      <c r="I28" s="102">
        <v>0.026307870370370356</v>
      </c>
      <c r="J28" s="102">
        <v>0.026044791666666654</v>
      </c>
      <c r="K28" s="36">
        <v>1</v>
      </c>
      <c r="L28" s="92">
        <v>0.5510763888888889</v>
      </c>
      <c r="M28" s="19">
        <v>3</v>
      </c>
      <c r="N28" s="21">
        <v>0.05107638888888888</v>
      </c>
      <c r="O28" s="21">
        <v>0.05056562499999999</v>
      </c>
      <c r="P28" s="36">
        <v>2</v>
      </c>
      <c r="Q28" s="36">
        <f t="shared" si="1"/>
        <v>3</v>
      </c>
      <c r="R28" s="19">
        <v>2</v>
      </c>
    </row>
    <row r="29" spans="1:18" ht="12">
      <c r="A29" s="10"/>
      <c r="B29" s="17">
        <v>4825.2</v>
      </c>
      <c r="C29" s="52" t="s">
        <v>67</v>
      </c>
      <c r="D29" s="52" t="s">
        <v>68</v>
      </c>
      <c r="E29" s="101" t="s">
        <v>844</v>
      </c>
      <c r="F29" s="178">
        <v>0.913</v>
      </c>
      <c r="G29" s="102">
        <v>0.46667824074074077</v>
      </c>
      <c r="H29" s="19">
        <v>6</v>
      </c>
      <c r="I29" s="102">
        <v>0.02917824074074077</v>
      </c>
      <c r="J29" s="102">
        <v>0.026639733796296323</v>
      </c>
      <c r="K29" s="36">
        <v>3</v>
      </c>
      <c r="L29" s="92">
        <v>0.5561921296296296</v>
      </c>
      <c r="M29" s="19">
        <v>5</v>
      </c>
      <c r="N29" s="21">
        <v>0.056192129629629606</v>
      </c>
      <c r="O29" s="21">
        <v>0.05130341435185183</v>
      </c>
      <c r="P29" s="36">
        <v>3</v>
      </c>
      <c r="Q29" s="36">
        <f t="shared" si="1"/>
        <v>6</v>
      </c>
      <c r="R29" s="19">
        <v>3</v>
      </c>
    </row>
    <row r="30" spans="2:18" ht="12">
      <c r="B30" s="17">
        <v>4774</v>
      </c>
      <c r="C30" s="52" t="s">
        <v>845</v>
      </c>
      <c r="D30" s="52" t="s">
        <v>846</v>
      </c>
      <c r="E30" s="101" t="s">
        <v>844</v>
      </c>
      <c r="F30" s="178">
        <v>1.01</v>
      </c>
      <c r="G30" s="102">
        <v>0.46489583333333334</v>
      </c>
      <c r="H30" s="19">
        <v>3</v>
      </c>
      <c r="I30" s="102">
        <v>0.02739583333333334</v>
      </c>
      <c r="J30" s="102">
        <v>0.027669791666666676</v>
      </c>
      <c r="K30" s="36">
        <v>4</v>
      </c>
      <c r="L30" s="92">
        <v>0.5510069444444444</v>
      </c>
      <c r="M30" s="19">
        <v>2</v>
      </c>
      <c r="N30" s="21">
        <v>0.051006944444444424</v>
      </c>
      <c r="O30" s="21">
        <v>0.051517013888888866</v>
      </c>
      <c r="P30" s="36">
        <v>4</v>
      </c>
      <c r="Q30" s="36">
        <f t="shared" si="1"/>
        <v>8</v>
      </c>
      <c r="R30" s="19">
        <v>4</v>
      </c>
    </row>
    <row r="31" spans="1:18" ht="12">
      <c r="A31" s="10"/>
      <c r="B31" s="17">
        <v>3173</v>
      </c>
      <c r="C31" s="52" t="s">
        <v>64</v>
      </c>
      <c r="D31" s="52" t="s">
        <v>847</v>
      </c>
      <c r="E31" s="101" t="s">
        <v>844</v>
      </c>
      <c r="F31" s="178">
        <v>1.013</v>
      </c>
      <c r="G31" s="102">
        <v>0.46546296296296297</v>
      </c>
      <c r="H31" s="19">
        <v>5</v>
      </c>
      <c r="I31" s="102">
        <v>0.027962962962962967</v>
      </c>
      <c r="J31" s="102">
        <v>0.028326481481481484</v>
      </c>
      <c r="K31" s="36">
        <v>6</v>
      </c>
      <c r="L31" s="92">
        <v>0.5515277777777777</v>
      </c>
      <c r="M31" s="19">
        <v>4</v>
      </c>
      <c r="N31" s="21">
        <v>0.05152777777777773</v>
      </c>
      <c r="O31" s="21">
        <v>0.052197638888888835</v>
      </c>
      <c r="P31" s="36">
        <v>5</v>
      </c>
      <c r="Q31" s="36">
        <f t="shared" si="1"/>
        <v>11</v>
      </c>
      <c r="R31" s="19">
        <v>5</v>
      </c>
    </row>
    <row r="32" spans="1:18" ht="12">
      <c r="A32" s="10"/>
      <c r="B32" s="17">
        <v>6155</v>
      </c>
      <c r="C32" s="52" t="s">
        <v>549</v>
      </c>
      <c r="D32" s="52" t="s">
        <v>35</v>
      </c>
      <c r="E32" s="101" t="s">
        <v>844</v>
      </c>
      <c r="F32" s="178">
        <v>1.019</v>
      </c>
      <c r="G32" s="102">
        <v>0.46730324074074076</v>
      </c>
      <c r="H32" s="19">
        <v>7</v>
      </c>
      <c r="I32" s="102">
        <v>0.029803240740740755</v>
      </c>
      <c r="J32" s="102">
        <v>0.030369502314814827</v>
      </c>
      <c r="K32" s="36">
        <v>7</v>
      </c>
      <c r="L32" s="92">
        <v>0.5565162037037037</v>
      </c>
      <c r="M32" s="19">
        <v>6</v>
      </c>
      <c r="N32" s="21">
        <v>0.056516203703703694</v>
      </c>
      <c r="O32" s="21">
        <v>0.057590011574074056</v>
      </c>
      <c r="P32" s="36">
        <v>6</v>
      </c>
      <c r="Q32" s="36">
        <f t="shared" si="1"/>
        <v>13</v>
      </c>
      <c r="R32" s="19">
        <v>7</v>
      </c>
    </row>
    <row r="33" spans="2:18" ht="12">
      <c r="B33" s="17">
        <v>5933</v>
      </c>
      <c r="C33" s="52" t="s">
        <v>57</v>
      </c>
      <c r="D33" s="52" t="s">
        <v>58</v>
      </c>
      <c r="E33" s="101" t="s">
        <v>844</v>
      </c>
      <c r="F33" s="178">
        <v>1.01</v>
      </c>
      <c r="G33" s="102">
        <v>0.46521990740740743</v>
      </c>
      <c r="H33" s="19">
        <v>4</v>
      </c>
      <c r="I33" s="102">
        <v>0.02771990740740743</v>
      </c>
      <c r="J33" s="102">
        <v>0.027997106481481505</v>
      </c>
      <c r="K33" s="36">
        <v>5</v>
      </c>
      <c r="L33" s="92" t="s">
        <v>852</v>
      </c>
      <c r="M33" s="19"/>
      <c r="N33" s="21"/>
      <c r="O33" s="21"/>
      <c r="P33" s="36">
        <v>8</v>
      </c>
      <c r="Q33" s="36">
        <f t="shared" si="1"/>
        <v>13</v>
      </c>
      <c r="R33" s="19">
        <v>8</v>
      </c>
    </row>
    <row r="34" spans="2:18" ht="12">
      <c r="B34" s="17"/>
      <c r="C34" s="52"/>
      <c r="D34" s="52"/>
      <c r="E34" s="101"/>
      <c r="F34" s="178"/>
      <c r="G34" s="102"/>
      <c r="H34" s="19"/>
      <c r="I34" s="102"/>
      <c r="J34" s="102"/>
      <c r="K34" s="36"/>
      <c r="L34" s="92"/>
      <c r="M34" s="19"/>
      <c r="N34" s="21"/>
      <c r="O34" s="21"/>
      <c r="P34" s="36"/>
      <c r="Q34" s="36"/>
      <c r="R34" s="19"/>
    </row>
    <row r="35" spans="2:18" ht="12">
      <c r="B35" s="17">
        <v>5619</v>
      </c>
      <c r="C35" s="52" t="s">
        <v>13</v>
      </c>
      <c r="D35" s="52" t="s">
        <v>14</v>
      </c>
      <c r="E35" s="101" t="s">
        <v>838</v>
      </c>
      <c r="F35" s="178">
        <v>1.009</v>
      </c>
      <c r="G35" s="102">
        <v>0.46195601851851853</v>
      </c>
      <c r="H35" s="19">
        <v>4</v>
      </c>
      <c r="I35" s="102">
        <v>0.02445601851851853</v>
      </c>
      <c r="J35" s="102">
        <v>0.024676122685185195</v>
      </c>
      <c r="K35" s="36">
        <v>3</v>
      </c>
      <c r="L35" s="92">
        <v>0.5457407407407407</v>
      </c>
      <c r="M35" s="19">
        <v>4</v>
      </c>
      <c r="N35" s="21">
        <v>0.04574074074074075</v>
      </c>
      <c r="O35" s="21">
        <v>0.04615240740740741</v>
      </c>
      <c r="P35" s="36">
        <v>1</v>
      </c>
      <c r="Q35" s="36">
        <f aca="true" t="shared" si="2" ref="Q35:Q42">P35+K35</f>
        <v>4</v>
      </c>
      <c r="R35" s="19">
        <v>1</v>
      </c>
    </row>
    <row r="36" spans="1:18" ht="12">
      <c r="A36" s="10"/>
      <c r="B36" s="17">
        <v>5830</v>
      </c>
      <c r="C36" s="52" t="s">
        <v>841</v>
      </c>
      <c r="D36" s="52" t="s">
        <v>842</v>
      </c>
      <c r="E36" s="101" t="s">
        <v>838</v>
      </c>
      <c r="F36" s="178">
        <v>1.04</v>
      </c>
      <c r="G36" s="102">
        <v>0.46099537037037036</v>
      </c>
      <c r="H36" s="19">
        <v>2</v>
      </c>
      <c r="I36" s="102">
        <v>0.02349537037037036</v>
      </c>
      <c r="J36" s="102">
        <v>0.024435185185185178</v>
      </c>
      <c r="K36" s="36">
        <v>2</v>
      </c>
      <c r="L36" s="92">
        <v>0.5457291666666667</v>
      </c>
      <c r="M36" s="19">
        <v>3</v>
      </c>
      <c r="N36" s="21">
        <v>0.04572916666666671</v>
      </c>
      <c r="O36" s="21">
        <v>0.04755833333333338</v>
      </c>
      <c r="P36" s="36">
        <v>2</v>
      </c>
      <c r="Q36" s="36">
        <f t="shared" si="2"/>
        <v>4</v>
      </c>
      <c r="R36" s="19">
        <v>1</v>
      </c>
    </row>
    <row r="37" spans="2:18" ht="12">
      <c r="B37" s="17">
        <v>5363</v>
      </c>
      <c r="C37" s="52" t="s">
        <v>11</v>
      </c>
      <c r="D37" s="52" t="s">
        <v>12</v>
      </c>
      <c r="E37" s="101" t="s">
        <v>838</v>
      </c>
      <c r="F37" s="178">
        <v>1.081</v>
      </c>
      <c r="G37" s="102">
        <v>0.4600462962962963</v>
      </c>
      <c r="H37" s="19">
        <v>1</v>
      </c>
      <c r="I37" s="102">
        <v>0.022546296296296287</v>
      </c>
      <c r="J37" s="102">
        <v>0.024372546296296285</v>
      </c>
      <c r="K37" s="36">
        <v>1</v>
      </c>
      <c r="L37" s="92">
        <v>0.5441782407407407</v>
      </c>
      <c r="M37" s="19">
        <v>1</v>
      </c>
      <c r="N37" s="21">
        <v>0.044178240740740726</v>
      </c>
      <c r="O37" s="21">
        <v>0.04775667824074072</v>
      </c>
      <c r="P37" s="36">
        <v>3</v>
      </c>
      <c r="Q37" s="36">
        <f t="shared" si="2"/>
        <v>4</v>
      </c>
      <c r="R37" s="19">
        <v>1</v>
      </c>
    </row>
    <row r="38" spans="2:18" ht="12">
      <c r="B38" s="17">
        <v>5870</v>
      </c>
      <c r="C38" s="52" t="s">
        <v>122</v>
      </c>
      <c r="D38" s="52" t="s">
        <v>123</v>
      </c>
      <c r="E38" s="101" t="s">
        <v>838</v>
      </c>
      <c r="F38" s="178">
        <v>1.065</v>
      </c>
      <c r="G38" s="102">
        <v>0.4610763888888889</v>
      </c>
      <c r="H38" s="19">
        <v>3</v>
      </c>
      <c r="I38" s="102">
        <v>0.02357638888888891</v>
      </c>
      <c r="J38" s="102">
        <v>0.025108854166666687</v>
      </c>
      <c r="K38" s="36">
        <v>4</v>
      </c>
      <c r="L38" s="92">
        <v>0.5448842592592592</v>
      </c>
      <c r="M38" s="19">
        <v>2</v>
      </c>
      <c r="N38" s="21">
        <v>0.04488425925925921</v>
      </c>
      <c r="O38" s="21">
        <v>0.047801736111111055</v>
      </c>
      <c r="P38" s="36">
        <v>4</v>
      </c>
      <c r="Q38" s="36">
        <f t="shared" si="2"/>
        <v>8</v>
      </c>
      <c r="R38" s="19">
        <v>4</v>
      </c>
    </row>
    <row r="39" spans="1:18" ht="12">
      <c r="A39" s="10"/>
      <c r="B39" s="17">
        <v>5791</v>
      </c>
      <c r="C39" s="52" t="s">
        <v>56</v>
      </c>
      <c r="D39" s="52" t="s">
        <v>58</v>
      </c>
      <c r="E39" s="101" t="s">
        <v>838</v>
      </c>
      <c r="F39" s="178">
        <v>1.009</v>
      </c>
      <c r="G39" s="102">
        <v>0.46347222222222223</v>
      </c>
      <c r="H39" s="19">
        <v>6</v>
      </c>
      <c r="I39" s="102">
        <v>0.02597222222222223</v>
      </c>
      <c r="J39" s="102">
        <v>0.026205972222222228</v>
      </c>
      <c r="K39" s="36">
        <v>6</v>
      </c>
      <c r="L39" s="92">
        <v>0.5474768518518519</v>
      </c>
      <c r="M39" s="19">
        <v>5</v>
      </c>
      <c r="N39" s="21">
        <v>0.04747685185185191</v>
      </c>
      <c r="O39" s="21">
        <v>0.04790414351851857</v>
      </c>
      <c r="P39" s="36">
        <v>5</v>
      </c>
      <c r="Q39" s="36">
        <f t="shared" si="2"/>
        <v>11</v>
      </c>
      <c r="R39" s="19">
        <v>5</v>
      </c>
    </row>
    <row r="40" spans="1:18" ht="12">
      <c r="A40" s="10"/>
      <c r="B40" s="17">
        <v>5055</v>
      </c>
      <c r="C40" s="52" t="s">
        <v>420</v>
      </c>
      <c r="D40" s="52" t="s">
        <v>28</v>
      </c>
      <c r="E40" s="101" t="s">
        <v>838</v>
      </c>
      <c r="F40" s="178">
        <v>1.035</v>
      </c>
      <c r="G40" s="102">
        <v>0.462349537037037</v>
      </c>
      <c r="H40" s="19">
        <v>5</v>
      </c>
      <c r="I40" s="102">
        <v>0.024849537037037017</v>
      </c>
      <c r="J40" s="102">
        <v>0.02571927083333331</v>
      </c>
      <c r="K40" s="36">
        <v>5</v>
      </c>
      <c r="L40" s="92">
        <v>0.5484027777777778</v>
      </c>
      <c r="M40" s="19">
        <v>6</v>
      </c>
      <c r="N40" s="21">
        <v>0.048402777777777795</v>
      </c>
      <c r="O40" s="21">
        <v>0.05009687500000001</v>
      </c>
      <c r="P40" s="36">
        <v>6</v>
      </c>
      <c r="Q40" s="36">
        <f t="shared" si="2"/>
        <v>11</v>
      </c>
      <c r="R40" s="19">
        <v>6</v>
      </c>
    </row>
    <row r="41" spans="1:18" ht="12">
      <c r="A41" s="10"/>
      <c r="B41" s="17">
        <v>5841</v>
      </c>
      <c r="C41" s="52" t="s">
        <v>133</v>
      </c>
      <c r="D41" s="52" t="s">
        <v>58</v>
      </c>
      <c r="E41" s="101" t="s">
        <v>838</v>
      </c>
      <c r="F41" s="178">
        <v>1.01</v>
      </c>
      <c r="G41" s="102">
        <v>0.46533564814814815</v>
      </c>
      <c r="H41" s="19">
        <v>7</v>
      </c>
      <c r="I41" s="102">
        <v>0.02783564814814815</v>
      </c>
      <c r="J41" s="102">
        <v>0.02811400462962963</v>
      </c>
      <c r="K41" s="36">
        <v>7</v>
      </c>
      <c r="L41" s="92">
        <v>0.5531597222222222</v>
      </c>
      <c r="M41" s="19">
        <v>7</v>
      </c>
      <c r="N41" s="21">
        <v>0.053159722222222205</v>
      </c>
      <c r="O41" s="21">
        <v>0.05369131944444443</v>
      </c>
      <c r="P41" s="36">
        <v>7</v>
      </c>
      <c r="Q41" s="36">
        <f t="shared" si="2"/>
        <v>14</v>
      </c>
      <c r="R41" s="19">
        <v>7</v>
      </c>
    </row>
    <row r="42" spans="1:18" ht="12">
      <c r="A42" s="10"/>
      <c r="B42" s="17">
        <v>6155</v>
      </c>
      <c r="C42" s="52" t="s">
        <v>549</v>
      </c>
      <c r="D42" s="52" t="s">
        <v>35</v>
      </c>
      <c r="E42" s="101" t="s">
        <v>838</v>
      </c>
      <c r="F42" s="178">
        <v>1.019</v>
      </c>
      <c r="G42" s="102">
        <v>0.46730324074074076</v>
      </c>
      <c r="H42" s="19">
        <v>8</v>
      </c>
      <c r="I42" s="102">
        <v>0.029803240740740755</v>
      </c>
      <c r="J42" s="102">
        <v>0.030369502314814827</v>
      </c>
      <c r="K42" s="36">
        <v>8</v>
      </c>
      <c r="L42" s="92">
        <v>0.5565162037037037</v>
      </c>
      <c r="M42" s="19">
        <v>8</v>
      </c>
      <c r="N42" s="21">
        <v>0.056516203703703694</v>
      </c>
      <c r="O42" s="21">
        <v>0.057590011574074056</v>
      </c>
      <c r="P42" s="36">
        <v>8</v>
      </c>
      <c r="Q42" s="36">
        <f t="shared" si="2"/>
        <v>16</v>
      </c>
      <c r="R42" s="19">
        <v>8</v>
      </c>
    </row>
  </sheetData>
  <dataValidations count="2">
    <dataValidation allowBlank="1" showInputMessage="1" showErrorMessage="1" imeMode="on" sqref="I4:I6 N4:N6"/>
    <dataValidation errorStyle="warning" type="list" allowBlank="1" showInputMessage="1" showErrorMessage="1" promptTitle="風速" prompt="▼をクリックして風速を選択してください" errorTitle="直接入力せず選択してください" error="直接入力せず選択してください&#10;" sqref="N8 I8">
      <formula1>"5m以下,5～9m,9m以上"</formula1>
    </dataValidation>
  </dataValidations>
  <printOptions/>
  <pageMargins left="0" right="0.1968503937007874" top="0.3937007874015748" bottom="0.3937007874015748" header="0.5118110236220472" footer="0.5118110236220472"/>
  <pageSetup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T25"/>
  <sheetViews>
    <sheetView workbookViewId="0" topLeftCell="A1">
      <selection activeCell="C1" sqref="B1:C16384"/>
    </sheetView>
  </sheetViews>
  <sheetFormatPr defaultColWidth="9.140625" defaultRowHeight="12"/>
  <cols>
    <col min="1" max="1" width="3.8515625" style="8" customWidth="1"/>
    <col min="2" max="2" width="6.57421875" style="2" customWidth="1"/>
    <col min="3" max="3" width="21.28125" style="9" customWidth="1"/>
    <col min="4" max="4" width="21.28125" style="8" customWidth="1"/>
    <col min="5" max="5" width="8.28125" style="11" customWidth="1"/>
    <col min="6" max="6" width="7.28125" style="98" customWidth="1"/>
    <col min="7" max="7" width="9.7109375" style="2" customWidth="1"/>
    <col min="8" max="8" width="5.7109375" style="4" customWidth="1"/>
    <col min="9" max="10" width="9.7109375" style="2" customWidth="1"/>
    <col min="11" max="11" width="5.7109375" style="11" customWidth="1"/>
    <col min="12" max="12" width="9.7109375" style="2" customWidth="1"/>
    <col min="13" max="13" width="5.7109375" style="11" customWidth="1"/>
    <col min="14" max="15" width="9.7109375" style="2" customWidth="1"/>
    <col min="16" max="16" width="5.7109375" style="12" customWidth="1"/>
    <col min="17" max="18" width="5.7109375" style="11" customWidth="1"/>
    <col min="19" max="20" width="7.28125" style="2" customWidth="1"/>
    <col min="21" max="16384" width="9.140625" style="8" customWidth="1"/>
  </cols>
  <sheetData>
    <row r="1" ht="12"/>
    <row r="2" spans="2:20" s="38" customFormat="1" ht="24" customHeight="1">
      <c r="B2" s="93" t="s">
        <v>824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"/>
      <c r="Q2" s="51"/>
      <c r="S2" s="13"/>
      <c r="T2" s="13"/>
    </row>
    <row r="3" spans="2:20" s="39" customFormat="1" ht="12">
      <c r="B3" s="13"/>
      <c r="E3" s="13"/>
      <c r="F3" s="51"/>
      <c r="G3" s="13"/>
      <c r="H3" s="14"/>
      <c r="I3" s="13"/>
      <c r="J3" s="13"/>
      <c r="K3" s="13"/>
      <c r="L3" s="13"/>
      <c r="M3" s="13"/>
      <c r="N3" s="13"/>
      <c r="O3" s="13"/>
      <c r="P3" s="14"/>
      <c r="Q3" s="13"/>
      <c r="R3" s="13"/>
      <c r="S3" s="13"/>
      <c r="T3" s="13"/>
    </row>
    <row r="4" spans="2:20" s="39" customFormat="1" ht="12">
      <c r="B4" s="75"/>
      <c r="C4" s="41"/>
      <c r="D4" s="74"/>
      <c r="E4" s="42"/>
      <c r="F4" s="94"/>
      <c r="G4" s="75" t="s">
        <v>42</v>
      </c>
      <c r="H4" s="76"/>
      <c r="I4" s="77" t="s">
        <v>825</v>
      </c>
      <c r="J4" s="42"/>
      <c r="K4" s="28"/>
      <c r="L4" s="75" t="s">
        <v>42</v>
      </c>
      <c r="M4" s="40"/>
      <c r="N4" s="77" t="s">
        <v>825</v>
      </c>
      <c r="O4" s="75"/>
      <c r="P4" s="23"/>
      <c r="Q4" s="40"/>
      <c r="R4" s="28"/>
      <c r="S4" s="13"/>
      <c r="T4" s="13"/>
    </row>
    <row r="5" spans="2:20" s="39" customFormat="1" ht="12">
      <c r="B5" s="13"/>
      <c r="D5" s="78"/>
      <c r="E5" s="44"/>
      <c r="F5" s="95"/>
      <c r="G5" s="13"/>
      <c r="H5" s="79"/>
      <c r="I5" s="80" t="s">
        <v>826</v>
      </c>
      <c r="J5" s="44"/>
      <c r="K5" s="29"/>
      <c r="L5" s="13"/>
      <c r="M5" s="43"/>
      <c r="N5" s="80" t="s">
        <v>151</v>
      </c>
      <c r="O5" s="13"/>
      <c r="P5" s="24"/>
      <c r="Q5" s="43"/>
      <c r="R5" s="29"/>
      <c r="S5" s="13"/>
      <c r="T5" s="13"/>
    </row>
    <row r="6" spans="4:20" s="39" customFormat="1" ht="12">
      <c r="D6" s="78"/>
      <c r="E6" s="44"/>
      <c r="F6" s="95"/>
      <c r="G6" s="81" t="s">
        <v>43</v>
      </c>
      <c r="H6" s="82"/>
      <c r="I6" s="37" t="s">
        <v>827</v>
      </c>
      <c r="J6" s="83"/>
      <c r="K6" s="34"/>
      <c r="L6" s="81" t="s">
        <v>43</v>
      </c>
      <c r="M6" s="84"/>
      <c r="N6" s="37" t="s">
        <v>828</v>
      </c>
      <c r="O6" s="81"/>
      <c r="P6" s="35"/>
      <c r="Q6" s="43"/>
      <c r="R6" s="29"/>
      <c r="S6" s="13"/>
      <c r="T6" s="13"/>
    </row>
    <row r="7" spans="2:20" s="39" customFormat="1" ht="12">
      <c r="B7" s="43"/>
      <c r="E7" s="44"/>
      <c r="F7" s="95"/>
      <c r="G7" s="13" t="s">
        <v>44</v>
      </c>
      <c r="H7" s="85"/>
      <c r="I7" s="53">
        <v>3.0729844413012732</v>
      </c>
      <c r="J7" s="73" t="s">
        <v>152</v>
      </c>
      <c r="K7" s="29">
        <v>0.9</v>
      </c>
      <c r="L7" s="13" t="s">
        <v>44</v>
      </c>
      <c r="M7" s="43"/>
      <c r="N7" s="53">
        <v>6</v>
      </c>
      <c r="O7" s="73" t="s">
        <v>152</v>
      </c>
      <c r="P7" s="86">
        <v>1.2</v>
      </c>
      <c r="Q7" s="43"/>
      <c r="R7" s="29"/>
      <c r="S7" s="13"/>
      <c r="T7" s="13"/>
    </row>
    <row r="8" spans="2:20" s="39" customFormat="1" ht="12">
      <c r="B8" s="43"/>
      <c r="E8" s="13"/>
      <c r="F8" s="96"/>
      <c r="G8" s="81" t="s">
        <v>45</v>
      </c>
      <c r="H8" s="87"/>
      <c r="I8" s="88" t="s">
        <v>819</v>
      </c>
      <c r="J8" s="37"/>
      <c r="K8" s="34"/>
      <c r="L8" s="81" t="s">
        <v>45</v>
      </c>
      <c r="M8" s="84"/>
      <c r="N8" s="88" t="s">
        <v>819</v>
      </c>
      <c r="O8" s="37"/>
      <c r="P8" s="35"/>
      <c r="Q8" s="43"/>
      <c r="R8" s="29"/>
      <c r="S8" s="13"/>
      <c r="T8" s="13"/>
    </row>
    <row r="9" spans="2:20" s="10" customFormat="1" ht="12">
      <c r="B9" s="45"/>
      <c r="C9" s="46"/>
      <c r="D9" s="47"/>
      <c r="E9" s="47"/>
      <c r="F9" s="97"/>
      <c r="G9" s="89" t="s">
        <v>829</v>
      </c>
      <c r="H9" s="90"/>
      <c r="I9" s="91">
        <v>0.4375</v>
      </c>
      <c r="J9" s="55"/>
      <c r="K9" s="30"/>
      <c r="L9" s="89" t="s">
        <v>829</v>
      </c>
      <c r="M9" s="45"/>
      <c r="N9" s="92">
        <v>0.5</v>
      </c>
      <c r="O9" s="55"/>
      <c r="P9" s="26"/>
      <c r="Q9" s="45"/>
      <c r="R9" s="30"/>
      <c r="S9" s="11"/>
      <c r="T9" s="11"/>
    </row>
    <row r="10" spans="2:18" ht="12">
      <c r="B10" s="1"/>
      <c r="C10" s="3"/>
      <c r="D10" s="16"/>
      <c r="E10" s="48"/>
      <c r="F10" s="97"/>
      <c r="G10" s="1"/>
      <c r="H10" s="18"/>
      <c r="I10" s="1" t="s">
        <v>830</v>
      </c>
      <c r="J10" s="1" t="s">
        <v>831</v>
      </c>
      <c r="K10" s="19" t="s">
        <v>832</v>
      </c>
      <c r="L10" s="1"/>
      <c r="M10" s="36"/>
      <c r="N10" s="1" t="s">
        <v>830</v>
      </c>
      <c r="O10" s="1" t="s">
        <v>831</v>
      </c>
      <c r="P10" s="19" t="s">
        <v>832</v>
      </c>
      <c r="Q10" s="19" t="s">
        <v>79</v>
      </c>
      <c r="R10" s="19" t="s">
        <v>78</v>
      </c>
    </row>
    <row r="11" spans="2:18" ht="12">
      <c r="B11" s="1" t="s">
        <v>833</v>
      </c>
      <c r="C11" s="62" t="s">
        <v>18</v>
      </c>
      <c r="D11" s="61" t="s">
        <v>834</v>
      </c>
      <c r="E11" s="63" t="s">
        <v>80</v>
      </c>
      <c r="F11" s="55" t="s">
        <v>835</v>
      </c>
      <c r="G11" s="1" t="s">
        <v>46</v>
      </c>
      <c r="H11" s="18" t="s">
        <v>55</v>
      </c>
      <c r="I11" s="1" t="s">
        <v>836</v>
      </c>
      <c r="J11" s="1" t="s">
        <v>837</v>
      </c>
      <c r="K11" s="19" t="s">
        <v>76</v>
      </c>
      <c r="L11" s="1" t="s">
        <v>46</v>
      </c>
      <c r="M11" s="36" t="s">
        <v>55</v>
      </c>
      <c r="N11" s="1" t="s">
        <v>836</v>
      </c>
      <c r="O11" s="1" t="s">
        <v>837</v>
      </c>
      <c r="P11" s="19" t="s">
        <v>76</v>
      </c>
      <c r="Q11" s="19" t="s">
        <v>76</v>
      </c>
      <c r="R11" s="19" t="s">
        <v>77</v>
      </c>
    </row>
    <row r="12" spans="1:18" ht="12">
      <c r="A12" s="10"/>
      <c r="B12" s="17">
        <v>5503</v>
      </c>
      <c r="C12" s="52" t="s">
        <v>36</v>
      </c>
      <c r="D12" s="52" t="s">
        <v>843</v>
      </c>
      <c r="E12" s="101" t="s">
        <v>183</v>
      </c>
      <c r="F12" s="178">
        <v>1.192</v>
      </c>
      <c r="G12" s="102">
        <v>0.45891203703703703</v>
      </c>
      <c r="H12" s="19">
        <v>1</v>
      </c>
      <c r="I12" s="102">
        <v>0.021412037037037035</v>
      </c>
      <c r="J12" s="102">
        <v>0.025523148148148146</v>
      </c>
      <c r="K12" s="36">
        <v>3</v>
      </c>
      <c r="L12" s="92">
        <v>0.539849537037037</v>
      </c>
      <c r="M12" s="19">
        <v>1</v>
      </c>
      <c r="N12" s="21">
        <v>0.039849537037036975</v>
      </c>
      <c r="O12" s="21">
        <v>0.04750064814814807</v>
      </c>
      <c r="P12" s="36">
        <v>2</v>
      </c>
      <c r="Q12" s="36">
        <f aca="true" t="shared" si="0" ref="Q12:Q25">P12+K12</f>
        <v>5</v>
      </c>
      <c r="R12" s="19">
        <v>1</v>
      </c>
    </row>
    <row r="13" spans="1:18" ht="12">
      <c r="A13" s="10"/>
      <c r="B13" s="17">
        <v>5830</v>
      </c>
      <c r="C13" s="52" t="s">
        <v>841</v>
      </c>
      <c r="D13" s="52" t="s">
        <v>842</v>
      </c>
      <c r="E13" s="101" t="s">
        <v>183</v>
      </c>
      <c r="F13" s="178">
        <v>1.04</v>
      </c>
      <c r="G13" s="102">
        <v>0.46099537037037036</v>
      </c>
      <c r="H13" s="19">
        <v>3</v>
      </c>
      <c r="I13" s="102">
        <v>0.02349537037037036</v>
      </c>
      <c r="J13" s="102">
        <v>0.024435185185185178</v>
      </c>
      <c r="K13" s="36">
        <v>2</v>
      </c>
      <c r="L13" s="92">
        <v>0.5457291666666667</v>
      </c>
      <c r="M13" s="19">
        <v>3</v>
      </c>
      <c r="N13" s="21">
        <v>0.04572916666666671</v>
      </c>
      <c r="O13" s="21">
        <v>0.04755833333333338</v>
      </c>
      <c r="P13" s="36">
        <v>3</v>
      </c>
      <c r="Q13" s="36">
        <f t="shared" si="0"/>
        <v>5</v>
      </c>
      <c r="R13" s="19">
        <v>2</v>
      </c>
    </row>
    <row r="14" spans="1:18" ht="12">
      <c r="A14" s="10"/>
      <c r="B14" s="17">
        <v>83</v>
      </c>
      <c r="C14" s="52" t="s">
        <v>839</v>
      </c>
      <c r="D14" s="52" t="s">
        <v>840</v>
      </c>
      <c r="E14" s="101" t="s">
        <v>183</v>
      </c>
      <c r="F14" s="178">
        <v>1.035</v>
      </c>
      <c r="G14" s="102">
        <v>0.4608449074074074</v>
      </c>
      <c r="H14" s="19">
        <v>2</v>
      </c>
      <c r="I14" s="102">
        <v>0.02334490740740741</v>
      </c>
      <c r="J14" s="102">
        <v>0.02416197916666667</v>
      </c>
      <c r="K14" s="36">
        <v>1</v>
      </c>
      <c r="L14" s="92">
        <v>0.5459606481481482</v>
      </c>
      <c r="M14" s="19">
        <v>4</v>
      </c>
      <c r="N14" s="21">
        <v>0.04596064814814815</v>
      </c>
      <c r="O14" s="21">
        <v>0.04756927083333334</v>
      </c>
      <c r="P14" s="36">
        <v>4</v>
      </c>
      <c r="Q14" s="36">
        <f t="shared" si="0"/>
        <v>5</v>
      </c>
      <c r="R14" s="19">
        <v>3</v>
      </c>
    </row>
    <row r="15" spans="1:18" ht="12">
      <c r="A15" s="10"/>
      <c r="B15" s="17">
        <v>4004</v>
      </c>
      <c r="C15" s="52" t="s">
        <v>30</v>
      </c>
      <c r="D15" s="52" t="s">
        <v>31</v>
      </c>
      <c r="E15" s="101" t="s">
        <v>183</v>
      </c>
      <c r="F15" s="178">
        <v>1.06</v>
      </c>
      <c r="G15" s="102">
        <v>0.46253472222222225</v>
      </c>
      <c r="H15" s="19">
        <v>5</v>
      </c>
      <c r="I15" s="102">
        <v>0.02503472222222225</v>
      </c>
      <c r="J15" s="102">
        <v>0.026536805555555588</v>
      </c>
      <c r="K15" s="36">
        <v>7</v>
      </c>
      <c r="L15" s="92">
        <v>0.5440162037037037</v>
      </c>
      <c r="M15" s="19">
        <v>2</v>
      </c>
      <c r="N15" s="21">
        <v>0.04401620370370374</v>
      </c>
      <c r="O15" s="21">
        <v>0.04665717592592596</v>
      </c>
      <c r="P15" s="36">
        <v>1</v>
      </c>
      <c r="Q15" s="36">
        <f t="shared" si="0"/>
        <v>8</v>
      </c>
      <c r="R15" s="19">
        <v>4</v>
      </c>
    </row>
    <row r="16" spans="1:18" ht="12">
      <c r="A16" s="10"/>
      <c r="B16" s="17">
        <v>5055</v>
      </c>
      <c r="C16" s="52" t="s">
        <v>420</v>
      </c>
      <c r="D16" s="52" t="s">
        <v>28</v>
      </c>
      <c r="E16" s="101" t="s">
        <v>183</v>
      </c>
      <c r="F16" s="178">
        <v>1.035</v>
      </c>
      <c r="G16" s="102">
        <v>0.462349537037037</v>
      </c>
      <c r="H16" s="19">
        <v>4</v>
      </c>
      <c r="I16" s="102">
        <v>0.024849537037037017</v>
      </c>
      <c r="J16" s="102">
        <v>0.02571927083333331</v>
      </c>
      <c r="K16" s="36">
        <v>4</v>
      </c>
      <c r="L16" s="92">
        <v>0.5484027777777778</v>
      </c>
      <c r="M16" s="19">
        <v>5</v>
      </c>
      <c r="N16" s="21">
        <v>0.048402777777777795</v>
      </c>
      <c r="O16" s="21">
        <v>0.05009687500000001</v>
      </c>
      <c r="P16" s="36">
        <v>6</v>
      </c>
      <c r="Q16" s="36">
        <f t="shared" si="0"/>
        <v>10</v>
      </c>
      <c r="R16" s="19">
        <v>5</v>
      </c>
    </row>
    <row r="17" spans="2:18" ht="12">
      <c r="B17" s="17">
        <v>2500</v>
      </c>
      <c r="C17" s="52" t="s">
        <v>41</v>
      </c>
      <c r="D17" s="52" t="s">
        <v>119</v>
      </c>
      <c r="E17" s="101" t="s">
        <v>183</v>
      </c>
      <c r="F17" s="178">
        <v>0.955</v>
      </c>
      <c r="G17" s="102">
        <v>0.4650462962962963</v>
      </c>
      <c r="H17" s="19">
        <v>7</v>
      </c>
      <c r="I17" s="102">
        <v>0.02754629629629629</v>
      </c>
      <c r="J17" s="102">
        <v>0.026306712962962955</v>
      </c>
      <c r="K17" s="36">
        <v>6</v>
      </c>
      <c r="L17" s="92">
        <v>0.5507638888888889</v>
      </c>
      <c r="M17" s="19">
        <v>7</v>
      </c>
      <c r="N17" s="21">
        <v>0.05076388888888894</v>
      </c>
      <c r="O17" s="21">
        <v>0.04847951388888894</v>
      </c>
      <c r="P17" s="36">
        <v>5</v>
      </c>
      <c r="Q17" s="36">
        <f t="shared" si="0"/>
        <v>11</v>
      </c>
      <c r="R17" s="19">
        <v>6</v>
      </c>
    </row>
    <row r="18" spans="1:18" ht="12">
      <c r="A18" s="10"/>
      <c r="B18" s="17">
        <v>4135</v>
      </c>
      <c r="C18" s="52" t="s">
        <v>27</v>
      </c>
      <c r="D18" s="52" t="s">
        <v>28</v>
      </c>
      <c r="E18" s="101" t="s">
        <v>183</v>
      </c>
      <c r="F18" s="178">
        <v>1.037</v>
      </c>
      <c r="G18" s="102">
        <v>0.4628240740740741</v>
      </c>
      <c r="H18" s="19">
        <v>6</v>
      </c>
      <c r="I18" s="102">
        <v>0.02532407407407411</v>
      </c>
      <c r="J18" s="102">
        <v>0.02626106481481485</v>
      </c>
      <c r="K18" s="36">
        <v>5</v>
      </c>
      <c r="L18" s="92">
        <v>0.5491898148148148</v>
      </c>
      <c r="M18" s="19">
        <v>6</v>
      </c>
      <c r="N18" s="21">
        <v>0.04918981481481477</v>
      </c>
      <c r="O18" s="21">
        <v>0.05100983796296291</v>
      </c>
      <c r="P18" s="36">
        <v>8</v>
      </c>
      <c r="Q18" s="36">
        <f t="shared" si="0"/>
        <v>13</v>
      </c>
      <c r="R18" s="19">
        <v>7</v>
      </c>
    </row>
    <row r="19" spans="1:18" ht="12">
      <c r="A19" s="10"/>
      <c r="B19" s="17">
        <v>5841</v>
      </c>
      <c r="C19" s="52" t="s">
        <v>133</v>
      </c>
      <c r="D19" s="52" t="s">
        <v>58</v>
      </c>
      <c r="E19" s="101" t="s">
        <v>183</v>
      </c>
      <c r="F19" s="178">
        <v>1.01</v>
      </c>
      <c r="G19" s="102">
        <v>0.46533564814814815</v>
      </c>
      <c r="H19" s="19">
        <v>8</v>
      </c>
      <c r="I19" s="102">
        <v>0.02783564814814815</v>
      </c>
      <c r="J19" s="102">
        <v>0.02811400462962963</v>
      </c>
      <c r="K19" s="36">
        <v>8</v>
      </c>
      <c r="L19" s="92">
        <v>0.5531597222222222</v>
      </c>
      <c r="M19" s="19">
        <v>9</v>
      </c>
      <c r="N19" s="21">
        <v>0.053159722222222205</v>
      </c>
      <c r="O19" s="21">
        <v>0.05369131944444443</v>
      </c>
      <c r="P19" s="36">
        <v>9</v>
      </c>
      <c r="Q19" s="36">
        <f t="shared" si="0"/>
        <v>17</v>
      </c>
      <c r="R19" s="19">
        <v>8</v>
      </c>
    </row>
    <row r="20" spans="2:18" ht="12">
      <c r="B20" s="17">
        <v>7</v>
      </c>
      <c r="C20" s="52" t="s">
        <v>848</v>
      </c>
      <c r="D20" s="52" t="s">
        <v>849</v>
      </c>
      <c r="E20" s="101" t="s">
        <v>183</v>
      </c>
      <c r="F20" s="178">
        <v>0.832</v>
      </c>
      <c r="G20" s="102">
        <v>0.47344907407407405</v>
      </c>
      <c r="H20" s="19">
        <v>11</v>
      </c>
      <c r="I20" s="102">
        <v>0.03594907407407405</v>
      </c>
      <c r="J20" s="102">
        <v>0.02990962962962961</v>
      </c>
      <c r="K20" s="36">
        <v>10</v>
      </c>
      <c r="L20" s="92">
        <v>0.5686226851851852</v>
      </c>
      <c r="M20" s="19">
        <v>11</v>
      </c>
      <c r="N20" s="21">
        <v>0.06862268518518522</v>
      </c>
      <c r="O20" s="21">
        <v>0.057094074074074096</v>
      </c>
      <c r="P20" s="36">
        <v>10</v>
      </c>
      <c r="Q20" s="36">
        <f t="shared" si="0"/>
        <v>20</v>
      </c>
      <c r="R20" s="19">
        <v>9</v>
      </c>
    </row>
    <row r="21" spans="1:18" ht="12">
      <c r="A21" s="10"/>
      <c r="B21" s="17">
        <v>2</v>
      </c>
      <c r="C21" s="52" t="s">
        <v>850</v>
      </c>
      <c r="D21" s="52" t="s">
        <v>851</v>
      </c>
      <c r="E21" s="101" t="s">
        <v>183</v>
      </c>
      <c r="F21" s="178">
        <v>0.977</v>
      </c>
      <c r="G21" s="102" t="s">
        <v>852</v>
      </c>
      <c r="H21" s="19"/>
      <c r="I21" s="102"/>
      <c r="J21" s="102"/>
      <c r="K21" s="36">
        <v>15</v>
      </c>
      <c r="L21" s="92">
        <v>0.551863425925926</v>
      </c>
      <c r="M21" s="19">
        <v>8</v>
      </c>
      <c r="N21" s="21">
        <v>0.051863425925925966</v>
      </c>
      <c r="O21" s="21">
        <v>0.05067056712962967</v>
      </c>
      <c r="P21" s="36">
        <v>7</v>
      </c>
      <c r="Q21" s="36">
        <f t="shared" si="0"/>
        <v>22</v>
      </c>
      <c r="R21" s="19">
        <v>10</v>
      </c>
    </row>
    <row r="22" spans="1:18" ht="12">
      <c r="A22" s="10"/>
      <c r="B22" s="17">
        <v>6670</v>
      </c>
      <c r="C22" s="52" t="s">
        <v>853</v>
      </c>
      <c r="D22" s="52" t="s">
        <v>854</v>
      </c>
      <c r="E22" s="101" t="s">
        <v>183</v>
      </c>
      <c r="F22" s="178">
        <v>0.977</v>
      </c>
      <c r="G22" s="102">
        <v>0.46814814814814815</v>
      </c>
      <c r="H22" s="19">
        <v>10</v>
      </c>
      <c r="I22" s="102">
        <v>0.030648148148148147</v>
      </c>
      <c r="J22" s="102">
        <v>0.02994324074074074</v>
      </c>
      <c r="K22" s="36">
        <v>11</v>
      </c>
      <c r="L22" s="92">
        <v>0.5594444444444444</v>
      </c>
      <c r="M22" s="19">
        <v>10</v>
      </c>
      <c r="N22" s="21">
        <v>0.05944444444444441</v>
      </c>
      <c r="O22" s="21">
        <v>0.05807722222222219</v>
      </c>
      <c r="P22" s="36">
        <v>11</v>
      </c>
      <c r="Q22" s="36">
        <f t="shared" si="0"/>
        <v>22</v>
      </c>
      <c r="R22" s="19">
        <v>11</v>
      </c>
    </row>
    <row r="23" spans="2:18" ht="12">
      <c r="B23" s="17">
        <v>5833</v>
      </c>
      <c r="C23" s="52" t="s">
        <v>24</v>
      </c>
      <c r="D23" s="52" t="s">
        <v>110</v>
      </c>
      <c r="E23" s="101" t="s">
        <v>183</v>
      </c>
      <c r="F23" s="178">
        <v>1.003</v>
      </c>
      <c r="G23" s="102">
        <v>0.4660648148148148</v>
      </c>
      <c r="H23" s="19">
        <v>9</v>
      </c>
      <c r="I23" s="102">
        <v>0.02856481481481482</v>
      </c>
      <c r="J23" s="102">
        <v>0.02865050925925926</v>
      </c>
      <c r="K23" s="36">
        <v>9</v>
      </c>
      <c r="L23" s="92" t="s">
        <v>855</v>
      </c>
      <c r="M23" s="19"/>
      <c r="N23" s="21"/>
      <c r="O23" s="21"/>
      <c r="P23" s="36">
        <v>15</v>
      </c>
      <c r="Q23" s="36">
        <f t="shared" si="0"/>
        <v>24</v>
      </c>
      <c r="R23" s="19">
        <v>12</v>
      </c>
    </row>
    <row r="24" spans="1:18" ht="12">
      <c r="A24" s="10"/>
      <c r="B24" s="17">
        <v>6653</v>
      </c>
      <c r="C24" s="52" t="s">
        <v>817</v>
      </c>
      <c r="D24" s="52" t="s">
        <v>856</v>
      </c>
      <c r="E24" s="101" t="s">
        <v>183</v>
      </c>
      <c r="F24" s="178">
        <v>0.832</v>
      </c>
      <c r="G24" s="102">
        <v>0.47628472222222223</v>
      </c>
      <c r="H24" s="19">
        <v>12</v>
      </c>
      <c r="I24" s="102">
        <v>0.038784722222222234</v>
      </c>
      <c r="J24" s="102">
        <v>0.032268888888888896</v>
      </c>
      <c r="K24" s="36">
        <v>13</v>
      </c>
      <c r="L24" s="92">
        <v>0.5816782407407407</v>
      </c>
      <c r="M24" s="19">
        <v>12</v>
      </c>
      <c r="N24" s="21">
        <v>0.0816782407407407</v>
      </c>
      <c r="O24" s="21">
        <v>0.06795629629629626</v>
      </c>
      <c r="P24" s="36">
        <v>12</v>
      </c>
      <c r="Q24" s="36">
        <f t="shared" si="0"/>
        <v>25</v>
      </c>
      <c r="R24" s="19">
        <v>13</v>
      </c>
    </row>
    <row r="25" spans="2:18" ht="12">
      <c r="B25" s="17">
        <v>88</v>
      </c>
      <c r="C25" s="52" t="s">
        <v>244</v>
      </c>
      <c r="D25" s="52" t="s">
        <v>245</v>
      </c>
      <c r="E25" s="101" t="s">
        <v>183</v>
      </c>
      <c r="F25" s="178">
        <v>0.81</v>
      </c>
      <c r="G25" s="102">
        <v>0.47628472222222223</v>
      </c>
      <c r="H25" s="19">
        <v>13</v>
      </c>
      <c r="I25" s="102">
        <v>0.038784722222222234</v>
      </c>
      <c r="J25" s="102">
        <v>0.03141562500000001</v>
      </c>
      <c r="K25" s="36">
        <v>12</v>
      </c>
      <c r="L25" s="92" t="s">
        <v>857</v>
      </c>
      <c r="M25" s="19"/>
      <c r="N25" s="21"/>
      <c r="O25" s="21"/>
      <c r="P25" s="36">
        <v>15</v>
      </c>
      <c r="Q25" s="36">
        <f t="shared" si="0"/>
        <v>27</v>
      </c>
      <c r="R25" s="19">
        <v>14</v>
      </c>
    </row>
  </sheetData>
  <dataValidations count="2">
    <dataValidation allowBlank="1" showInputMessage="1" showErrorMessage="1" imeMode="on" sqref="I4:I6 N4:N6"/>
    <dataValidation errorStyle="warning" type="list" allowBlank="1" showInputMessage="1" showErrorMessage="1" promptTitle="風速" prompt="▼をクリックして風速を選択してください" errorTitle="直接入力せず選択してください" error="直接入力せず選択してください&#10;" sqref="N8 I8">
      <formula1>"5m以下,5～9m,9m以上"</formula1>
    </dataValidation>
  </dataValidations>
  <printOptions/>
  <pageMargins left="0.75" right="0.75" top="1" bottom="1" header="0.512" footer="0.512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T18"/>
  <sheetViews>
    <sheetView workbookViewId="0" topLeftCell="A1">
      <selection activeCell="D24" sqref="D24"/>
    </sheetView>
  </sheetViews>
  <sheetFormatPr defaultColWidth="9.140625" defaultRowHeight="12"/>
  <cols>
    <col min="1" max="1" width="3.8515625" style="8" customWidth="1"/>
    <col min="2" max="2" width="6.57421875" style="2" customWidth="1"/>
    <col min="3" max="3" width="21.28125" style="9" customWidth="1"/>
    <col min="4" max="4" width="21.28125" style="8" customWidth="1"/>
    <col min="5" max="5" width="8.28125" style="11" customWidth="1"/>
    <col min="6" max="6" width="7.28125" style="98" customWidth="1"/>
    <col min="7" max="7" width="9.7109375" style="2" customWidth="1"/>
    <col min="8" max="8" width="5.7109375" style="4" customWidth="1"/>
    <col min="9" max="10" width="9.7109375" style="2" customWidth="1"/>
    <col min="11" max="11" width="5.7109375" style="11" customWidth="1"/>
    <col min="12" max="12" width="9.7109375" style="2" customWidth="1"/>
    <col min="13" max="13" width="5.7109375" style="11" customWidth="1"/>
    <col min="14" max="15" width="9.7109375" style="2" customWidth="1"/>
    <col min="16" max="16" width="5.7109375" style="12" customWidth="1"/>
    <col min="17" max="18" width="5.7109375" style="11" customWidth="1"/>
    <col min="19" max="20" width="7.28125" style="2" customWidth="1"/>
    <col min="21" max="16384" width="9.140625" style="8" customWidth="1"/>
  </cols>
  <sheetData>
    <row r="2" spans="2:20" s="38" customFormat="1" ht="24" customHeight="1">
      <c r="B2" s="93" t="s">
        <v>824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"/>
      <c r="Q2" s="51"/>
      <c r="S2" s="13"/>
      <c r="T2" s="13"/>
    </row>
    <row r="3" spans="2:20" s="39" customFormat="1" ht="12">
      <c r="B3" s="13"/>
      <c r="E3" s="13"/>
      <c r="F3" s="51"/>
      <c r="G3" s="13"/>
      <c r="H3" s="14"/>
      <c r="I3" s="13"/>
      <c r="J3" s="13"/>
      <c r="K3" s="13"/>
      <c r="L3" s="13"/>
      <c r="M3" s="13"/>
      <c r="N3" s="13"/>
      <c r="O3" s="13"/>
      <c r="P3" s="14"/>
      <c r="Q3" s="13"/>
      <c r="R3" s="13"/>
      <c r="S3" s="13"/>
      <c r="T3" s="13"/>
    </row>
    <row r="4" spans="2:20" s="39" customFormat="1" ht="12">
      <c r="B4" s="75"/>
      <c r="C4" s="41"/>
      <c r="D4" s="74"/>
      <c r="E4" s="42"/>
      <c r="F4" s="94"/>
      <c r="G4" s="75" t="s">
        <v>42</v>
      </c>
      <c r="H4" s="76"/>
      <c r="I4" s="77" t="s">
        <v>825</v>
      </c>
      <c r="J4" s="42"/>
      <c r="K4" s="28"/>
      <c r="L4" s="75" t="s">
        <v>42</v>
      </c>
      <c r="M4" s="40"/>
      <c r="N4" s="77" t="s">
        <v>825</v>
      </c>
      <c r="O4" s="75"/>
      <c r="P4" s="23"/>
      <c r="Q4" s="40"/>
      <c r="R4" s="28"/>
      <c r="S4" s="13"/>
      <c r="T4" s="13"/>
    </row>
    <row r="5" spans="2:20" s="39" customFormat="1" ht="12">
      <c r="B5" s="13"/>
      <c r="D5" s="78"/>
      <c r="E5" s="44"/>
      <c r="F5" s="95"/>
      <c r="G5" s="13"/>
      <c r="H5" s="79"/>
      <c r="I5" s="80" t="s">
        <v>826</v>
      </c>
      <c r="J5" s="44"/>
      <c r="K5" s="29"/>
      <c r="L5" s="13"/>
      <c r="M5" s="43"/>
      <c r="N5" s="80" t="s">
        <v>151</v>
      </c>
      <c r="O5" s="13"/>
      <c r="P5" s="24"/>
      <c r="Q5" s="43"/>
      <c r="R5" s="29"/>
      <c r="S5" s="13"/>
      <c r="T5" s="13"/>
    </row>
    <row r="6" spans="4:20" s="39" customFormat="1" ht="12">
      <c r="D6" s="78"/>
      <c r="E6" s="44"/>
      <c r="F6" s="95"/>
      <c r="G6" s="81" t="s">
        <v>43</v>
      </c>
      <c r="H6" s="82"/>
      <c r="I6" s="37" t="s">
        <v>827</v>
      </c>
      <c r="J6" s="83"/>
      <c r="K6" s="34"/>
      <c r="L6" s="81" t="s">
        <v>43</v>
      </c>
      <c r="M6" s="84"/>
      <c r="N6" s="37" t="s">
        <v>828</v>
      </c>
      <c r="O6" s="81"/>
      <c r="P6" s="35"/>
      <c r="Q6" s="43"/>
      <c r="R6" s="29"/>
      <c r="S6" s="13"/>
      <c r="T6" s="13"/>
    </row>
    <row r="7" spans="2:20" s="39" customFormat="1" ht="12">
      <c r="B7" s="43"/>
      <c r="E7" s="44"/>
      <c r="F7" s="95"/>
      <c r="G7" s="13" t="s">
        <v>44</v>
      </c>
      <c r="H7" s="85"/>
      <c r="I7" s="53">
        <v>3.0729844413012732</v>
      </c>
      <c r="J7" s="73" t="s">
        <v>152</v>
      </c>
      <c r="K7" s="29">
        <v>0.9</v>
      </c>
      <c r="L7" s="13" t="s">
        <v>44</v>
      </c>
      <c r="M7" s="43"/>
      <c r="N7" s="53">
        <v>6</v>
      </c>
      <c r="O7" s="73" t="s">
        <v>152</v>
      </c>
      <c r="P7" s="86">
        <v>1.2</v>
      </c>
      <c r="Q7" s="43"/>
      <c r="R7" s="29"/>
      <c r="S7" s="13"/>
      <c r="T7" s="13"/>
    </row>
    <row r="8" spans="2:20" s="39" customFormat="1" ht="12">
      <c r="B8" s="43"/>
      <c r="E8" s="13"/>
      <c r="F8" s="96"/>
      <c r="G8" s="81" t="s">
        <v>45</v>
      </c>
      <c r="H8" s="87"/>
      <c r="I8" s="88" t="s">
        <v>819</v>
      </c>
      <c r="J8" s="37"/>
      <c r="K8" s="34"/>
      <c r="L8" s="81" t="s">
        <v>45</v>
      </c>
      <c r="M8" s="84"/>
      <c r="N8" s="88" t="s">
        <v>819</v>
      </c>
      <c r="O8" s="37"/>
      <c r="P8" s="35"/>
      <c r="Q8" s="43"/>
      <c r="R8" s="29"/>
      <c r="S8" s="13"/>
      <c r="T8" s="13"/>
    </row>
    <row r="9" spans="2:20" s="10" customFormat="1" ht="12">
      <c r="B9" s="45"/>
      <c r="C9" s="46"/>
      <c r="D9" s="47"/>
      <c r="E9" s="47"/>
      <c r="F9" s="97"/>
      <c r="G9" s="89" t="s">
        <v>829</v>
      </c>
      <c r="H9" s="90"/>
      <c r="I9" s="91">
        <v>0.4375</v>
      </c>
      <c r="J9" s="55"/>
      <c r="K9" s="30"/>
      <c r="L9" s="89" t="s">
        <v>829</v>
      </c>
      <c r="M9" s="45"/>
      <c r="N9" s="92">
        <v>0.5</v>
      </c>
      <c r="O9" s="55"/>
      <c r="P9" s="26"/>
      <c r="Q9" s="45"/>
      <c r="R9" s="30"/>
      <c r="S9" s="11"/>
      <c r="T9" s="11"/>
    </row>
    <row r="10" spans="2:18" ht="12">
      <c r="B10" s="1"/>
      <c r="C10" s="3"/>
      <c r="D10" s="16"/>
      <c r="E10" s="48"/>
      <c r="F10" s="97"/>
      <c r="G10" s="1"/>
      <c r="H10" s="18"/>
      <c r="I10" s="1" t="s">
        <v>830</v>
      </c>
      <c r="J10" s="1" t="s">
        <v>831</v>
      </c>
      <c r="K10" s="19" t="s">
        <v>832</v>
      </c>
      <c r="L10" s="1"/>
      <c r="M10" s="36"/>
      <c r="N10" s="1" t="s">
        <v>830</v>
      </c>
      <c r="O10" s="1" t="s">
        <v>831</v>
      </c>
      <c r="P10" s="19" t="s">
        <v>832</v>
      </c>
      <c r="Q10" s="19" t="s">
        <v>79</v>
      </c>
      <c r="R10" s="19" t="s">
        <v>78</v>
      </c>
    </row>
    <row r="11" spans="2:18" ht="12">
      <c r="B11" s="1" t="s">
        <v>833</v>
      </c>
      <c r="C11" s="62" t="s">
        <v>18</v>
      </c>
      <c r="D11" s="61" t="s">
        <v>834</v>
      </c>
      <c r="E11" s="63" t="s">
        <v>80</v>
      </c>
      <c r="F11" s="55" t="s">
        <v>835</v>
      </c>
      <c r="G11" s="1" t="s">
        <v>46</v>
      </c>
      <c r="H11" s="18" t="s">
        <v>55</v>
      </c>
      <c r="I11" s="1" t="s">
        <v>836</v>
      </c>
      <c r="J11" s="1" t="s">
        <v>837</v>
      </c>
      <c r="K11" s="19" t="s">
        <v>76</v>
      </c>
      <c r="L11" s="1" t="s">
        <v>46</v>
      </c>
      <c r="M11" s="36" t="s">
        <v>55</v>
      </c>
      <c r="N11" s="1" t="s">
        <v>836</v>
      </c>
      <c r="O11" s="1" t="s">
        <v>837</v>
      </c>
      <c r="P11" s="19" t="s">
        <v>76</v>
      </c>
      <c r="Q11" s="19" t="s">
        <v>76</v>
      </c>
      <c r="R11" s="19" t="s">
        <v>77</v>
      </c>
    </row>
    <row r="12" spans="1:18" ht="12">
      <c r="A12" s="10"/>
      <c r="B12" s="17">
        <v>5791</v>
      </c>
      <c r="C12" s="52" t="s">
        <v>56</v>
      </c>
      <c r="D12" s="52" t="s">
        <v>58</v>
      </c>
      <c r="E12" s="101" t="s">
        <v>844</v>
      </c>
      <c r="F12" s="178">
        <v>1.009</v>
      </c>
      <c r="G12" s="102">
        <v>0.46347222222222223</v>
      </c>
      <c r="H12" s="19">
        <v>1</v>
      </c>
      <c r="I12" s="102">
        <v>0.02597222222222223</v>
      </c>
      <c r="J12" s="102">
        <v>0.026205972222222228</v>
      </c>
      <c r="K12" s="36">
        <v>2</v>
      </c>
      <c r="L12" s="92">
        <v>0.5474768518518519</v>
      </c>
      <c r="M12" s="19">
        <v>1</v>
      </c>
      <c r="N12" s="21">
        <v>0.04747685185185191</v>
      </c>
      <c r="O12" s="21">
        <v>0.04790414351851857</v>
      </c>
      <c r="P12" s="36">
        <v>1</v>
      </c>
      <c r="Q12" s="36">
        <f aca="true" t="shared" si="0" ref="Q12:Q18">P12+K12</f>
        <v>3</v>
      </c>
      <c r="R12" s="19">
        <v>1</v>
      </c>
    </row>
    <row r="13" spans="1:18" ht="12">
      <c r="A13" s="10"/>
      <c r="B13" s="17">
        <v>5550</v>
      </c>
      <c r="C13" s="52" t="s">
        <v>61</v>
      </c>
      <c r="D13" s="52" t="s">
        <v>59</v>
      </c>
      <c r="E13" s="101" t="s">
        <v>844</v>
      </c>
      <c r="F13" s="178">
        <v>0.99</v>
      </c>
      <c r="G13" s="102">
        <v>0.46380787037037036</v>
      </c>
      <c r="H13" s="19">
        <v>2</v>
      </c>
      <c r="I13" s="102">
        <v>0.026307870370370356</v>
      </c>
      <c r="J13" s="102">
        <v>0.026044791666666654</v>
      </c>
      <c r="K13" s="36">
        <v>1</v>
      </c>
      <c r="L13" s="92">
        <v>0.5510763888888889</v>
      </c>
      <c r="M13" s="19">
        <v>3</v>
      </c>
      <c r="N13" s="21">
        <v>0.05107638888888888</v>
      </c>
      <c r="O13" s="21">
        <v>0.05056562499999999</v>
      </c>
      <c r="P13" s="36">
        <v>2</v>
      </c>
      <c r="Q13" s="36">
        <f t="shared" si="0"/>
        <v>3</v>
      </c>
      <c r="R13" s="19">
        <v>2</v>
      </c>
    </row>
    <row r="14" spans="1:18" ht="12">
      <c r="A14" s="10"/>
      <c r="B14" s="17">
        <v>4825.2</v>
      </c>
      <c r="C14" s="52" t="s">
        <v>67</v>
      </c>
      <c r="D14" s="52" t="s">
        <v>68</v>
      </c>
      <c r="E14" s="101" t="s">
        <v>844</v>
      </c>
      <c r="F14" s="178">
        <v>0.913</v>
      </c>
      <c r="G14" s="102">
        <v>0.46667824074074077</v>
      </c>
      <c r="H14" s="19">
        <v>6</v>
      </c>
      <c r="I14" s="102">
        <v>0.02917824074074077</v>
      </c>
      <c r="J14" s="102">
        <v>0.026639733796296323</v>
      </c>
      <c r="K14" s="36">
        <v>3</v>
      </c>
      <c r="L14" s="92">
        <v>0.5561921296296296</v>
      </c>
      <c r="M14" s="19">
        <v>5</v>
      </c>
      <c r="N14" s="21">
        <v>0.056192129629629606</v>
      </c>
      <c r="O14" s="21">
        <v>0.05130341435185183</v>
      </c>
      <c r="P14" s="36">
        <v>3</v>
      </c>
      <c r="Q14" s="36">
        <f t="shared" si="0"/>
        <v>6</v>
      </c>
      <c r="R14" s="19">
        <v>3</v>
      </c>
    </row>
    <row r="15" spans="2:18" ht="12">
      <c r="B15" s="17">
        <v>4774</v>
      </c>
      <c r="C15" s="52" t="s">
        <v>845</v>
      </c>
      <c r="D15" s="52" t="s">
        <v>846</v>
      </c>
      <c r="E15" s="101" t="s">
        <v>844</v>
      </c>
      <c r="F15" s="178">
        <v>1.01</v>
      </c>
      <c r="G15" s="102">
        <v>0.46489583333333334</v>
      </c>
      <c r="H15" s="19">
        <v>3</v>
      </c>
      <c r="I15" s="102">
        <v>0.02739583333333334</v>
      </c>
      <c r="J15" s="102">
        <v>0.027669791666666676</v>
      </c>
      <c r="K15" s="36">
        <v>4</v>
      </c>
      <c r="L15" s="92">
        <v>0.5510069444444444</v>
      </c>
      <c r="M15" s="19">
        <v>2</v>
      </c>
      <c r="N15" s="21">
        <v>0.051006944444444424</v>
      </c>
      <c r="O15" s="21">
        <v>0.051517013888888866</v>
      </c>
      <c r="P15" s="36">
        <v>4</v>
      </c>
      <c r="Q15" s="36">
        <f t="shared" si="0"/>
        <v>8</v>
      </c>
      <c r="R15" s="19">
        <v>4</v>
      </c>
    </row>
    <row r="16" spans="1:18" ht="12">
      <c r="A16" s="10"/>
      <c r="B16" s="17">
        <v>3173</v>
      </c>
      <c r="C16" s="52" t="s">
        <v>64</v>
      </c>
      <c r="D16" s="52" t="s">
        <v>847</v>
      </c>
      <c r="E16" s="101" t="s">
        <v>844</v>
      </c>
      <c r="F16" s="178">
        <v>1.013</v>
      </c>
      <c r="G16" s="102">
        <v>0.46546296296296297</v>
      </c>
      <c r="H16" s="19">
        <v>5</v>
      </c>
      <c r="I16" s="102">
        <v>0.027962962962962967</v>
      </c>
      <c r="J16" s="102">
        <v>0.028326481481481484</v>
      </c>
      <c r="K16" s="36">
        <v>6</v>
      </c>
      <c r="L16" s="92">
        <v>0.5515277777777777</v>
      </c>
      <c r="M16" s="19">
        <v>4</v>
      </c>
      <c r="N16" s="21">
        <v>0.05152777777777773</v>
      </c>
      <c r="O16" s="21">
        <v>0.052197638888888835</v>
      </c>
      <c r="P16" s="36">
        <v>5</v>
      </c>
      <c r="Q16" s="36">
        <f t="shared" si="0"/>
        <v>11</v>
      </c>
      <c r="R16" s="19">
        <v>5</v>
      </c>
    </row>
    <row r="17" spans="1:18" ht="12">
      <c r="A17" s="10"/>
      <c r="B17" s="17">
        <v>6155</v>
      </c>
      <c r="C17" s="52" t="s">
        <v>549</v>
      </c>
      <c r="D17" s="52" t="s">
        <v>35</v>
      </c>
      <c r="E17" s="101" t="s">
        <v>844</v>
      </c>
      <c r="F17" s="178">
        <v>1.019</v>
      </c>
      <c r="G17" s="102">
        <v>0.46730324074074076</v>
      </c>
      <c r="H17" s="19">
        <v>7</v>
      </c>
      <c r="I17" s="102">
        <v>0.029803240740740755</v>
      </c>
      <c r="J17" s="102">
        <v>0.030369502314814827</v>
      </c>
      <c r="K17" s="36">
        <v>7</v>
      </c>
      <c r="L17" s="92">
        <v>0.5565162037037037</v>
      </c>
      <c r="M17" s="19">
        <v>6</v>
      </c>
      <c r="N17" s="21">
        <v>0.056516203703703694</v>
      </c>
      <c r="O17" s="21">
        <v>0.057590011574074056</v>
      </c>
      <c r="P17" s="36">
        <v>6</v>
      </c>
      <c r="Q17" s="36">
        <f t="shared" si="0"/>
        <v>13</v>
      </c>
      <c r="R17" s="19">
        <v>7</v>
      </c>
    </row>
    <row r="18" spans="2:18" ht="12">
      <c r="B18" s="17">
        <v>5933</v>
      </c>
      <c r="C18" s="52" t="s">
        <v>57</v>
      </c>
      <c r="D18" s="52" t="s">
        <v>58</v>
      </c>
      <c r="E18" s="101" t="s">
        <v>844</v>
      </c>
      <c r="F18" s="178">
        <v>1.01</v>
      </c>
      <c r="G18" s="102">
        <v>0.46521990740740743</v>
      </c>
      <c r="H18" s="19">
        <v>4</v>
      </c>
      <c r="I18" s="102">
        <v>0.02771990740740743</v>
      </c>
      <c r="J18" s="102">
        <v>0.027997106481481505</v>
      </c>
      <c r="K18" s="36">
        <v>5</v>
      </c>
      <c r="L18" s="92" t="s">
        <v>852</v>
      </c>
      <c r="M18" s="19"/>
      <c r="N18" s="21"/>
      <c r="O18" s="21"/>
      <c r="P18" s="36">
        <v>8</v>
      </c>
      <c r="Q18" s="36">
        <f t="shared" si="0"/>
        <v>13</v>
      </c>
      <c r="R18" s="19">
        <v>8</v>
      </c>
    </row>
  </sheetData>
  <dataValidations count="2">
    <dataValidation allowBlank="1" showInputMessage="1" showErrorMessage="1" imeMode="on" sqref="I4:I6 N4:N6"/>
    <dataValidation errorStyle="warning" type="list" allowBlank="1" showInputMessage="1" showErrorMessage="1" promptTitle="風速" prompt="▼をクリックして風速を選択してください" errorTitle="直接入力せず選択してください" error="直接入力せず選択してください&#10;" sqref="N8 I8">
      <formula1>"5m以下,5～9m,9m以上"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家入</dc:creator>
  <cp:keywords/>
  <dc:description/>
  <cp:lastModifiedBy>中村孝</cp:lastModifiedBy>
  <cp:lastPrinted>2014-05-18T09:16:41Z</cp:lastPrinted>
  <dcterms:created xsi:type="dcterms:W3CDTF">2001-04-16T02:55:10Z</dcterms:created>
  <dcterms:modified xsi:type="dcterms:W3CDTF">2014-05-18T23:11:24Z</dcterms:modified>
  <cp:category/>
  <cp:version/>
  <cp:contentType/>
  <cp:contentStatus/>
</cp:coreProperties>
</file>