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" yWindow="-20" windowWidth="12120" windowHeight="9120"/>
  </bookViews>
  <sheets>
    <sheet name="MCC2023" sheetId="2" r:id="rId1"/>
  </sheets>
  <definedNames>
    <definedName name="_xlnm.Print_Area" localSheetId="0">'MCC2023'!$A$1:$AI$40</definedName>
  </definedNames>
  <calcPr calcId="125725"/>
</workbook>
</file>

<file path=xl/calcChain.xml><?xml version="1.0" encoding="utf-8"?>
<calcChain xmlns="http://schemas.openxmlformats.org/spreadsheetml/2006/main">
  <c r="AE19" i="2"/>
  <c r="AA19"/>
  <c r="X19"/>
  <c r="U19"/>
  <c r="R19"/>
  <c r="N19"/>
  <c r="K19"/>
  <c r="H19"/>
  <c r="E19"/>
  <c r="F19" s="1"/>
  <c r="I19" s="1"/>
  <c r="L19" s="1"/>
  <c r="AA13"/>
  <c r="X13"/>
  <c r="U13"/>
  <c r="R13"/>
  <c r="N13"/>
  <c r="AC19" l="1"/>
  <c r="O19"/>
  <c r="AC13"/>
  <c r="AF19" l="1"/>
  <c r="S19"/>
  <c r="V19" s="1"/>
  <c r="Y19" s="1"/>
  <c r="AB19" s="1"/>
  <c r="K13"/>
  <c r="H13" l="1"/>
  <c r="AE13"/>
  <c r="X16"/>
  <c r="AA16"/>
  <c r="R16"/>
  <c r="N16"/>
  <c r="E16"/>
  <c r="F16" s="1"/>
  <c r="H16"/>
  <c r="K16"/>
  <c r="AA10"/>
  <c r="AA17"/>
  <c r="X15"/>
  <c r="X14"/>
  <c r="X18"/>
  <c r="U16"/>
  <c r="AE16"/>
  <c r="H17"/>
  <c r="F13" l="1"/>
  <c r="I13" s="1"/>
  <c r="L13" s="1"/>
  <c r="O13" s="1"/>
  <c r="AF13" s="1"/>
  <c r="I16"/>
  <c r="L16" s="1"/>
  <c r="O16" s="1"/>
  <c r="AC16"/>
  <c r="S16" l="1"/>
  <c r="V16" s="1"/>
  <c r="Y16" s="1"/>
  <c r="AB16" s="1"/>
  <c r="AF16"/>
  <c r="S13"/>
  <c r="V13" s="1"/>
  <c r="Y13" s="1"/>
  <c r="AB13" s="1"/>
  <c r="F9"/>
  <c r="E18"/>
  <c r="F18" s="1"/>
  <c r="H18"/>
  <c r="K18"/>
  <c r="R18"/>
  <c r="U18"/>
  <c r="AA18"/>
  <c r="AE18"/>
  <c r="E11"/>
  <c r="F11" s="1"/>
  <c r="H11"/>
  <c r="K11"/>
  <c r="N11"/>
  <c r="R11"/>
  <c r="U11"/>
  <c r="X11"/>
  <c r="AE11"/>
  <c r="H9"/>
  <c r="K9"/>
  <c r="N9"/>
  <c r="R9"/>
  <c r="U9"/>
  <c r="X9"/>
  <c r="AA9"/>
  <c r="AE9"/>
  <c r="E17"/>
  <c r="F17" s="1"/>
  <c r="I17" s="1"/>
  <c r="K17"/>
  <c r="N17"/>
  <c r="R17"/>
  <c r="U17"/>
  <c r="X17"/>
  <c r="AE17"/>
  <c r="E15"/>
  <c r="F15" s="1"/>
  <c r="H15"/>
  <c r="N15"/>
  <c r="R15"/>
  <c r="U15"/>
  <c r="AA15"/>
  <c r="AE15"/>
  <c r="E10"/>
  <c r="H10"/>
  <c r="K10"/>
  <c r="N10"/>
  <c r="R10"/>
  <c r="U10"/>
  <c r="AE10"/>
  <c r="E14"/>
  <c r="F14" s="1"/>
  <c r="H14"/>
  <c r="K14"/>
  <c r="N14"/>
  <c r="R14"/>
  <c r="U14"/>
  <c r="AA14"/>
  <c r="AE14"/>
  <c r="E12"/>
  <c r="F12" s="1"/>
  <c r="H12"/>
  <c r="K12"/>
  <c r="N12"/>
  <c r="R12"/>
  <c r="U12"/>
  <c r="X12"/>
  <c r="AA12"/>
  <c r="AE12"/>
  <c r="P25"/>
  <c r="AD25"/>
  <c r="I18" l="1"/>
  <c r="L18" s="1"/>
  <c r="O18" s="1"/>
  <c r="I15"/>
  <c r="L15" s="1"/>
  <c r="O15" s="1"/>
  <c r="I12"/>
  <c r="L12" s="1"/>
  <c r="O12" s="1"/>
  <c r="I14"/>
  <c r="L14" s="1"/>
  <c r="O14" s="1"/>
  <c r="I9"/>
  <c r="L9" s="1"/>
  <c r="O9" s="1"/>
  <c r="AC14"/>
  <c r="AC15"/>
  <c r="AC18"/>
  <c r="AG25"/>
  <c r="AC17"/>
  <c r="AC12"/>
  <c r="AC9"/>
  <c r="AD19" s="1"/>
  <c r="AC11"/>
  <c r="AC10"/>
  <c r="L17"/>
  <c r="O17" s="1"/>
  <c r="I11"/>
  <c r="L11" s="1"/>
  <c r="O11" s="1"/>
  <c r="F10"/>
  <c r="I10" s="1"/>
  <c r="L10" s="1"/>
  <c r="O10" s="1"/>
  <c r="P19" l="1"/>
  <c r="S15"/>
  <c r="V15" s="1"/>
  <c r="Y15" s="1"/>
  <c r="AB15" s="1"/>
  <c r="AF15"/>
  <c r="S17"/>
  <c r="V17" s="1"/>
  <c r="Y17" s="1"/>
  <c r="AB17" s="1"/>
  <c r="AF17"/>
  <c r="S18"/>
  <c r="V18" s="1"/>
  <c r="Y18" s="1"/>
  <c r="AB18" s="1"/>
  <c r="AF18"/>
  <c r="S11"/>
  <c r="V11" s="1"/>
  <c r="Y11" s="1"/>
  <c r="AB11" s="1"/>
  <c r="AF11"/>
  <c r="S12"/>
  <c r="V12" s="1"/>
  <c r="Y12" s="1"/>
  <c r="AB12" s="1"/>
  <c r="AF12"/>
  <c r="S14"/>
  <c r="V14" s="1"/>
  <c r="Y14" s="1"/>
  <c r="AB14" s="1"/>
  <c r="AF14"/>
  <c r="AF10"/>
  <c r="AF9"/>
  <c r="P15"/>
  <c r="AD13"/>
  <c r="P13"/>
  <c r="AD16"/>
  <c r="S9"/>
  <c r="V9" s="1"/>
  <c r="Y9" s="1"/>
  <c r="AB9" s="1"/>
  <c r="P16"/>
  <c r="AD14"/>
  <c r="AD17"/>
  <c r="AD18"/>
  <c r="AD9"/>
  <c r="AD10"/>
  <c r="AD11"/>
  <c r="AD12"/>
  <c r="AD15"/>
  <c r="S10"/>
  <c r="V10" s="1"/>
  <c r="Y10" s="1"/>
  <c r="AB10" s="1"/>
  <c r="P10"/>
  <c r="P18"/>
  <c r="P11"/>
  <c r="P9"/>
  <c r="P17"/>
  <c r="P14"/>
  <c r="P12"/>
  <c r="AG19" l="1"/>
  <c r="AG15"/>
  <c r="AG12"/>
  <c r="AG17"/>
  <c r="AG11"/>
  <c r="AG9"/>
  <c r="AG18"/>
  <c r="AG10"/>
  <c r="AG13"/>
  <c r="AG14"/>
  <c r="AG16"/>
</calcChain>
</file>

<file path=xl/sharedStrings.xml><?xml version="1.0" encoding="utf-8"?>
<sst xmlns="http://schemas.openxmlformats.org/spreadsheetml/2006/main" count="245" uniqueCount="124">
  <si>
    <t>レース名</t>
    <rPh sb="3" eb="4">
      <t>メイ</t>
    </rPh>
    <phoneticPr fontId="1"/>
  </si>
  <si>
    <t>艇　名</t>
    <rPh sb="0" eb="1">
      <t>テイ</t>
    </rPh>
    <rPh sb="2" eb="3">
      <t>メイ</t>
    </rPh>
    <phoneticPr fontId="1"/>
  </si>
  <si>
    <t>順位</t>
    <rPh sb="0" eb="2">
      <t>ジュンイ</t>
    </rPh>
    <phoneticPr fontId="1"/>
  </si>
  <si>
    <t>得点</t>
    <rPh sb="0" eb="2">
      <t>トクテン</t>
    </rPh>
    <phoneticPr fontId="1"/>
  </si>
  <si>
    <t>累計</t>
    <rPh sb="0" eb="2">
      <t>ルイケイ</t>
    </rPh>
    <phoneticPr fontId="1"/>
  </si>
  <si>
    <t>前期</t>
    <rPh sb="0" eb="2">
      <t>ゼンキ</t>
    </rPh>
    <phoneticPr fontId="1"/>
  </si>
  <si>
    <t>前　　　　　　　　　　　　　　　　　　　　期</t>
    <rPh sb="0" eb="1">
      <t>マエ</t>
    </rPh>
    <rPh sb="21" eb="22">
      <t>キ</t>
    </rPh>
    <phoneticPr fontId="1"/>
  </si>
  <si>
    <t>春のﾁｬﾝﾋﾟｵﾝﾚｰｽ</t>
    <rPh sb="0" eb="1">
      <t>ハル</t>
    </rPh>
    <phoneticPr fontId="1"/>
  </si>
  <si>
    <t>４月ﾎﾟｲﾝﾄﾚｰｽ</t>
    <rPh sb="1" eb="2">
      <t>ガツ</t>
    </rPh>
    <phoneticPr fontId="1"/>
  </si>
  <si>
    <t>年間総合</t>
    <rPh sb="0" eb="2">
      <t>ネンカン</t>
    </rPh>
    <rPh sb="2" eb="4">
      <t>ソウゴウ</t>
    </rPh>
    <phoneticPr fontId="1"/>
  </si>
  <si>
    <t>後期</t>
    <rPh sb="0" eb="2">
      <t>コウキ</t>
    </rPh>
    <phoneticPr fontId="1"/>
  </si>
  <si>
    <t>秋のﾁｬﾝﾋﾟｵﾝｼｯﾌﾟ</t>
    <rPh sb="0" eb="1">
      <t>アキ</t>
    </rPh>
    <phoneticPr fontId="1"/>
  </si>
  <si>
    <t>後　　　　　　　　　　　　　　　　　　　　期</t>
    <rPh sb="0" eb="1">
      <t>コウ</t>
    </rPh>
    <rPh sb="21" eb="22">
      <t>キ</t>
    </rPh>
    <phoneticPr fontId="1"/>
  </si>
  <si>
    <t>TYPE</t>
    <phoneticPr fontId="1"/>
  </si>
  <si>
    <t>Rm</t>
    <phoneticPr fontId="1"/>
  </si>
  <si>
    <t>MCCカップレース</t>
    <phoneticPr fontId="1"/>
  </si>
  <si>
    <t>出　艇　数</t>
    <rPh sb="0" eb="1">
      <t>デ</t>
    </rPh>
    <rPh sb="2" eb="3">
      <t>テイ</t>
    </rPh>
    <rPh sb="4" eb="5">
      <t>スウ</t>
    </rPh>
    <phoneticPr fontId="1"/>
  </si>
  <si>
    <t>出</t>
    <rPh sb="0" eb="1">
      <t>シュツ</t>
    </rPh>
    <phoneticPr fontId="1"/>
  </si>
  <si>
    <t>数</t>
    <rPh sb="0" eb="1">
      <t>スウ</t>
    </rPh>
    <phoneticPr fontId="1"/>
  </si>
  <si>
    <t>艇  名</t>
    <rPh sb="0" eb="1">
      <t>テイ</t>
    </rPh>
    <rPh sb="3" eb="4">
      <t>メイ</t>
    </rPh>
    <phoneticPr fontId="1"/>
  </si>
  <si>
    <t>ﾌｧｰｽﾄﾌｫｰﾑ</t>
    <phoneticPr fontId="1"/>
  </si>
  <si>
    <t>総合</t>
    <rPh sb="0" eb="2">
      <t>ソウゴウ</t>
    </rPh>
    <phoneticPr fontId="1"/>
  </si>
  <si>
    <t>艇</t>
    <rPh sb="0" eb="1">
      <t>テイ</t>
    </rPh>
    <phoneticPr fontId="1"/>
  </si>
  <si>
    <t>優  　勝</t>
    <rPh sb="0" eb="1">
      <t>ユウ</t>
    </rPh>
    <rPh sb="4" eb="5">
      <t>カチ</t>
    </rPh>
    <phoneticPr fontId="1"/>
  </si>
  <si>
    <t>回</t>
    <rPh sb="0" eb="1">
      <t>カイ</t>
    </rPh>
    <phoneticPr fontId="1"/>
  </si>
  <si>
    <t>：</t>
    <phoneticPr fontId="1"/>
  </si>
  <si>
    <t>準優勝</t>
    <rPh sb="0" eb="3">
      <t>ジュンユウショウ</t>
    </rPh>
    <phoneticPr fontId="1"/>
  </si>
  <si>
    <t>第３位</t>
    <rPh sb="0" eb="3">
      <t>ダイ３イ</t>
    </rPh>
    <phoneticPr fontId="1"/>
  </si>
  <si>
    <t>前期総合優勝</t>
    <rPh sb="0" eb="2">
      <t>ゼンキ</t>
    </rPh>
    <rPh sb="2" eb="4">
      <t>ソウゴウ</t>
    </rPh>
    <rPh sb="4" eb="6">
      <t>ユウショウ</t>
    </rPh>
    <phoneticPr fontId="1"/>
  </si>
  <si>
    <t>後期総合優勝</t>
    <rPh sb="0" eb="2">
      <t>コウキ</t>
    </rPh>
    <rPh sb="2" eb="4">
      <t>ソウゴウ</t>
    </rPh>
    <rPh sb="4" eb="6">
      <t>ユウショウ</t>
    </rPh>
    <phoneticPr fontId="1"/>
  </si>
  <si>
    <t>（市川杯）</t>
    <rPh sb="1" eb="3">
      <t>イチカワ</t>
    </rPh>
    <rPh sb="3" eb="4">
      <t>ハイ</t>
    </rPh>
    <phoneticPr fontId="1"/>
  </si>
  <si>
    <t>（西尾クリニック杯）</t>
    <rPh sb="1" eb="3">
      <t>ニシオ</t>
    </rPh>
    <rPh sb="8" eb="9">
      <t>ハイ</t>
    </rPh>
    <phoneticPr fontId="1"/>
  </si>
  <si>
    <t>（飾舵輪）</t>
    <rPh sb="1" eb="2">
      <t>カザ</t>
    </rPh>
    <rPh sb="2" eb="3">
      <t>ダ</t>
    </rPh>
    <rPh sb="3" eb="4">
      <t>リン</t>
    </rPh>
    <phoneticPr fontId="1"/>
  </si>
  <si>
    <t>（飾アンカー）</t>
    <rPh sb="1" eb="2">
      <t>カザ</t>
    </rPh>
    <phoneticPr fontId="1"/>
  </si>
  <si>
    <t>敢闘賞</t>
    <rPh sb="0" eb="3">
      <t>カントウショウ</t>
    </rPh>
    <phoneticPr fontId="1"/>
  </si>
  <si>
    <t>ＭＣＣカップ優勝</t>
    <rPh sb="6" eb="8">
      <t>ユウショウ</t>
    </rPh>
    <phoneticPr fontId="1"/>
  </si>
  <si>
    <t>三河湾周航レース優勝</t>
    <rPh sb="0" eb="2">
      <t>ミカワ</t>
    </rPh>
    <rPh sb="2" eb="3">
      <t>ワン</t>
    </rPh>
    <rPh sb="3" eb="5">
      <t>シュウコウ</t>
    </rPh>
    <rPh sb="8" eb="10">
      <t>ユウショウ</t>
    </rPh>
    <phoneticPr fontId="1"/>
  </si>
  <si>
    <t>佐久島レース優勝</t>
    <rPh sb="0" eb="2">
      <t>サク</t>
    </rPh>
    <rPh sb="2" eb="3">
      <t>シマ</t>
    </rPh>
    <rPh sb="6" eb="8">
      <t>ユウショウ</t>
    </rPh>
    <phoneticPr fontId="1"/>
  </si>
  <si>
    <t>（市川カップ）</t>
    <rPh sb="1" eb="3">
      <t>イチカワ</t>
    </rPh>
    <phoneticPr fontId="1"/>
  </si>
  <si>
    <t>（ｽﾌﾟﾚﾝﾀﾞｰｶｯﾌﾟ）</t>
    <phoneticPr fontId="1"/>
  </si>
  <si>
    <t>（ＬＣ会長杯）</t>
    <rPh sb="3" eb="5">
      <t>カイチョウ</t>
    </rPh>
    <rPh sb="5" eb="6">
      <t>ハイ</t>
    </rPh>
    <phoneticPr fontId="1"/>
  </si>
  <si>
    <t>（ＭＣＣカップ）</t>
    <phoneticPr fontId="1"/>
  </si>
  <si>
    <t>（チタカップ）</t>
    <phoneticPr fontId="1"/>
  </si>
  <si>
    <t>（東海カップ）</t>
    <rPh sb="1" eb="3">
      <t>トウカイ</t>
    </rPh>
    <phoneticPr fontId="1"/>
  </si>
  <si>
    <t>　　Ｃ表示。</t>
    <rPh sb="3" eb="5">
      <t>ヒョウジ</t>
    </rPh>
    <phoneticPr fontId="1"/>
  </si>
  <si>
    <t>年間総合優勝</t>
    <rPh sb="0" eb="2">
      <t>ネンカン</t>
    </rPh>
    <rPh sb="2" eb="4">
      <t>ソウゴウ</t>
    </rPh>
    <rPh sb="4" eb="6">
      <t>ユウショウ</t>
    </rPh>
    <phoneticPr fontId="1"/>
  </si>
  <si>
    <t>SEAM31</t>
    <phoneticPr fontId="1"/>
  </si>
  <si>
    <t>SLOT31</t>
    <phoneticPr fontId="1"/>
  </si>
  <si>
    <t>PION9</t>
    <phoneticPr fontId="1"/>
  </si>
  <si>
    <t>スーパーウェーブ</t>
    <phoneticPr fontId="1"/>
  </si>
  <si>
    <r>
      <t>ポイントレース</t>
    </r>
    <r>
      <rPr>
        <b/>
        <sz val="11"/>
        <rFont val="ＭＳ 明朝"/>
        <family val="1"/>
        <charset val="128"/>
      </rPr>
      <t>総合優勝</t>
    </r>
    <rPh sb="7" eb="9">
      <t>ソウゴウ</t>
    </rPh>
    <rPh sb="9" eb="11">
      <t>ユウショウ</t>
    </rPh>
    <phoneticPr fontId="1"/>
  </si>
  <si>
    <t>最多ファーストホーム賞</t>
    <rPh sb="0" eb="1">
      <t>サイ</t>
    </rPh>
    <rPh sb="1" eb="2">
      <t>タ</t>
    </rPh>
    <rPh sb="10" eb="11">
      <t>ショウ</t>
    </rPh>
    <phoneticPr fontId="1"/>
  </si>
  <si>
    <t>（トロフィー）</t>
    <phoneticPr fontId="1"/>
  </si>
  <si>
    <t>ベベⅢ</t>
    <phoneticPr fontId="1"/>
  </si>
  <si>
    <t>３：敢闘賞は４レース以上参加艇の中から選定される。</t>
    <rPh sb="2" eb="5">
      <t>カントウショウ</t>
    </rPh>
    <rPh sb="10" eb="12">
      <t>イジョウ</t>
    </rPh>
    <rPh sb="12" eb="14">
      <t>サンカ</t>
    </rPh>
    <rPh sb="14" eb="15">
      <t>テイ</t>
    </rPh>
    <rPh sb="16" eb="17">
      <t>ナカ</t>
    </rPh>
    <rPh sb="19" eb="21">
      <t>センテイ</t>
    </rPh>
    <phoneticPr fontId="1"/>
  </si>
  <si>
    <t>セレスティーヌ</t>
    <phoneticPr fontId="1"/>
  </si>
  <si>
    <r>
      <t>チャンピオンＳ</t>
    </r>
    <r>
      <rPr>
        <b/>
        <sz val="11"/>
        <rFont val="ＭＳ 明朝"/>
        <family val="1"/>
        <charset val="128"/>
      </rPr>
      <t>総合優勝</t>
    </r>
    <rPh sb="7" eb="9">
      <t>ソウゴウ</t>
    </rPh>
    <rPh sb="9" eb="11">
      <t>ユウショウ</t>
    </rPh>
    <phoneticPr fontId="1"/>
  </si>
  <si>
    <t>YAM30S</t>
    <phoneticPr fontId="1"/>
  </si>
  <si>
    <t>（上位７レーストータル）</t>
    <rPh sb="1" eb="3">
      <t>ジョウイ</t>
    </rPh>
    <phoneticPr fontId="1"/>
  </si>
  <si>
    <t>A</t>
    <phoneticPr fontId="1"/>
  </si>
  <si>
    <t>４：Ａ表示は不参加艇、非登録艇は除外。</t>
    <rPh sb="3" eb="5">
      <t>ヒョウジ</t>
    </rPh>
    <rPh sb="6" eb="9">
      <t>フサンカ</t>
    </rPh>
    <rPh sb="9" eb="10">
      <t>テイ</t>
    </rPh>
    <rPh sb="11" eb="12">
      <t>ヒ</t>
    </rPh>
    <rPh sb="12" eb="14">
      <t>トウロク</t>
    </rPh>
    <rPh sb="14" eb="15">
      <t>テイ</t>
    </rPh>
    <rPh sb="16" eb="18">
      <t>ジョガイ</t>
    </rPh>
    <phoneticPr fontId="1"/>
  </si>
  <si>
    <t>ﾗﾝﾅｰ･ﾎｰﾈｯﾄ</t>
    <phoneticPr fontId="1"/>
  </si>
  <si>
    <t>ダンシングビーンズ</t>
    <phoneticPr fontId="1"/>
  </si>
  <si>
    <t>ランナーⅡ</t>
    <phoneticPr fontId="1"/>
  </si>
  <si>
    <t>ダンシングビーンズ</t>
    <phoneticPr fontId="1"/>
  </si>
  <si>
    <t>アルミス</t>
    <phoneticPr fontId="1"/>
  </si>
  <si>
    <t>（蒲郡市長杯、ミール杯）</t>
    <rPh sb="1" eb="2">
      <t>ガマ</t>
    </rPh>
    <rPh sb="2" eb="3">
      <t>グン</t>
    </rPh>
    <rPh sb="3" eb="5">
      <t>シチョウ</t>
    </rPh>
    <rPh sb="5" eb="6">
      <t>ハイ</t>
    </rPh>
    <rPh sb="10" eb="11">
      <t>ハイ</t>
    </rPh>
    <phoneticPr fontId="1"/>
  </si>
  <si>
    <t>ホーネット</t>
    <phoneticPr fontId="1"/>
  </si>
  <si>
    <t>ﾎｰﾈｯﾄ/ベベ</t>
    <phoneticPr fontId="1"/>
  </si>
  <si>
    <t>ベ　ベ</t>
    <phoneticPr fontId="1"/>
  </si>
  <si>
    <t>表彰</t>
    <rPh sb="0" eb="2">
      <t>ヒョウショウ</t>
    </rPh>
    <phoneticPr fontId="1"/>
  </si>
  <si>
    <t>8月ﾎﾟｲﾝﾄ,ﾃﾞﾆｽｺﾅｰ</t>
    <rPh sb="1" eb="2">
      <t>ガツ</t>
    </rPh>
    <phoneticPr fontId="1"/>
  </si>
  <si>
    <t>9月ﾎﾟｲﾝﾄ,理事長杯</t>
    <phoneticPr fontId="1"/>
  </si>
  <si>
    <t>スーパーウェーブⅥ</t>
    <phoneticPr fontId="1"/>
  </si>
  <si>
    <t>（上位６レーストータル）</t>
    <rPh sb="1" eb="3">
      <t>ジョウイ</t>
    </rPh>
    <phoneticPr fontId="1"/>
  </si>
  <si>
    <t>C</t>
    <phoneticPr fontId="1"/>
  </si>
  <si>
    <t>DNC</t>
    <phoneticPr fontId="1"/>
  </si>
  <si>
    <t>DNS</t>
    <phoneticPr fontId="1"/>
  </si>
  <si>
    <t>DSQ</t>
    <phoneticPr fontId="1"/>
  </si>
  <si>
    <t>OCS</t>
    <phoneticPr fontId="1"/>
  </si>
  <si>
    <t>平均</t>
    <rPh sb="0" eb="2">
      <t>ヘイキン</t>
    </rPh>
    <phoneticPr fontId="1"/>
  </si>
  <si>
    <t>１：コミッティ艇がレース不参加の場合参加艇平均得点を与え</t>
    <rPh sb="7" eb="8">
      <t>テイ</t>
    </rPh>
    <rPh sb="12" eb="15">
      <t>フサンカ</t>
    </rPh>
    <rPh sb="16" eb="18">
      <t>バアイ</t>
    </rPh>
    <rPh sb="18" eb="20">
      <t>サンカ</t>
    </rPh>
    <rPh sb="20" eb="21">
      <t>テイ</t>
    </rPh>
    <rPh sb="21" eb="23">
      <t>ヘイキン</t>
    </rPh>
    <rPh sb="23" eb="25">
      <t>トクテン</t>
    </rPh>
    <rPh sb="26" eb="27">
      <t>アタ</t>
    </rPh>
    <phoneticPr fontId="1"/>
  </si>
  <si>
    <t>Ａ</t>
    <phoneticPr fontId="1"/>
  </si>
  <si>
    <t>ダンシングビーンズⅢ</t>
    <phoneticPr fontId="1"/>
  </si>
  <si>
    <t>弥　栄</t>
    <rPh sb="0" eb="1">
      <t>ヤ</t>
    </rPh>
    <rPh sb="2" eb="3">
      <t>サカエ</t>
    </rPh>
    <phoneticPr fontId="1"/>
  </si>
  <si>
    <t>RET</t>
    <phoneticPr fontId="1"/>
  </si>
  <si>
    <t>DNF</t>
    <phoneticPr fontId="1"/>
  </si>
  <si>
    <t>Aiolos 26</t>
    <phoneticPr fontId="1"/>
  </si>
  <si>
    <t>7月ﾎﾟｲﾝﾄ、ﾏﾘﾝｶｯﾌﾟ</t>
    <rPh sb="1" eb="2">
      <t>ガツ</t>
    </rPh>
    <phoneticPr fontId="1"/>
  </si>
  <si>
    <t>中止</t>
    <rPh sb="0" eb="2">
      <t>チュウシ</t>
    </rPh>
    <phoneticPr fontId="1"/>
  </si>
  <si>
    <t>ブーメラン</t>
    <phoneticPr fontId="1"/>
  </si>
  <si>
    <t>ハヤブサ</t>
    <phoneticPr fontId="1"/>
  </si>
  <si>
    <t>Ｊ92</t>
    <phoneticPr fontId="1"/>
  </si>
  <si>
    <t>YAM30C</t>
    <phoneticPr fontId="1"/>
  </si>
  <si>
    <t>Sｳｪｰﾌﾞ/Dﾋﾞｰﾝｽﾞ</t>
    <phoneticPr fontId="1"/>
  </si>
  <si>
    <t>Sｳｪｰﾌﾞ/Sｳｪｰﾌﾞ</t>
    <phoneticPr fontId="1"/>
  </si>
  <si>
    <t>ブーメラン</t>
    <phoneticPr fontId="1"/>
  </si>
  <si>
    <t>1C</t>
    <phoneticPr fontId="1"/>
  </si>
  <si>
    <t>C</t>
    <phoneticPr fontId="1"/>
  </si>
  <si>
    <t>2023　MCCレース委員会</t>
    <rPh sb="11" eb="14">
      <t>イインカイ</t>
    </rPh>
    <phoneticPr fontId="1"/>
  </si>
  <si>
    <t>海上中止</t>
    <rPh sb="0" eb="2">
      <t>カイジョウ</t>
    </rPh>
    <rPh sb="2" eb="4">
      <t>チュウシ</t>
    </rPh>
    <phoneticPr fontId="1"/>
  </si>
  <si>
    <t>事前中止</t>
    <rPh sb="0" eb="2">
      <t>ジゼン</t>
    </rPh>
    <rPh sb="2" eb="4">
      <t>チュウシ</t>
    </rPh>
    <phoneticPr fontId="1"/>
  </si>
  <si>
    <t>ブーメラン</t>
    <phoneticPr fontId="1"/>
  </si>
  <si>
    <t>１０月ﾎﾟｲﾝﾄﾚｰｽ</t>
    <rPh sb="2" eb="3">
      <t>ガツ</t>
    </rPh>
    <phoneticPr fontId="1"/>
  </si>
  <si>
    <t>アルミス６</t>
    <phoneticPr fontId="1"/>
  </si>
  <si>
    <t>YAM31EXⅡ</t>
    <phoneticPr fontId="1"/>
  </si>
  <si>
    <t>チグサ</t>
    <phoneticPr fontId="1"/>
  </si>
  <si>
    <t>Oceanis 311</t>
    <phoneticPr fontId="1"/>
  </si>
  <si>
    <t>4C</t>
    <phoneticPr fontId="1"/>
  </si>
  <si>
    <t>ホーネット</t>
    <phoneticPr fontId="1"/>
  </si>
  <si>
    <t>ホーネット</t>
    <phoneticPr fontId="1"/>
  </si>
  <si>
    <t>ダンシングビーンズ</t>
    <phoneticPr fontId="1"/>
  </si>
  <si>
    <t>ダンシングビーンズ</t>
    <phoneticPr fontId="1"/>
  </si>
  <si>
    <t>スーパーウェーブ</t>
    <phoneticPr fontId="1"/>
  </si>
  <si>
    <t>スーパーウェーブ</t>
    <phoneticPr fontId="1"/>
  </si>
  <si>
    <t>ﾎｰﾈｯﾄ/ﾀﾞﾝｼﾝｸﾞ</t>
    <phoneticPr fontId="1"/>
  </si>
  <si>
    <t>ﾀﾞﾝｼﾝｸﾞ/ﾀﾞﾝｼﾝｸﾞ</t>
    <phoneticPr fontId="1"/>
  </si>
  <si>
    <t>２０２３年度　ＭＣＣ年間レース成績表</t>
    <rPh sb="4" eb="5">
      <t>ネン</t>
    </rPh>
    <rPh sb="5" eb="6">
      <t>ド</t>
    </rPh>
    <rPh sb="10" eb="12">
      <t>ネンカン</t>
    </rPh>
    <rPh sb="15" eb="17">
      <t>セイセキ</t>
    </rPh>
    <rPh sb="17" eb="18">
      <t>ヒョウ</t>
    </rPh>
    <phoneticPr fontId="1"/>
  </si>
  <si>
    <t>２：４月、５月、１０月、１１月レースの得点は</t>
    <rPh sb="3" eb="4">
      <t>ガツ</t>
    </rPh>
    <rPh sb="6" eb="7">
      <t>ガツ</t>
    </rPh>
    <rPh sb="10" eb="11">
      <t>ガツ</t>
    </rPh>
    <rPh sb="14" eb="15">
      <t>ガツ</t>
    </rPh>
    <rPh sb="19" eb="21">
      <t>トクテン</t>
    </rPh>
    <phoneticPr fontId="1"/>
  </si>
  <si>
    <t>　　２レースの総合成績による。</t>
    <phoneticPr fontId="1"/>
  </si>
  <si>
    <t>うらなみⅨ</t>
    <phoneticPr fontId="1"/>
  </si>
  <si>
    <t>J92</t>
    <phoneticPr fontId="1"/>
  </si>
  <si>
    <t>3C</t>
    <phoneticPr fontId="1"/>
  </si>
  <si>
    <t>DNF</t>
    <phoneticPr fontId="1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</si>
</sst>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_ "/>
    <numFmt numFmtId="178" formatCode="0.0_);[Red]\(0.0\)"/>
    <numFmt numFmtId="179" formatCode="0.00_ 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6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77" fontId="6" fillId="0" borderId="17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9" fontId="6" fillId="0" borderId="19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2" fontId="6" fillId="0" borderId="35" xfId="0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2" fontId="6" fillId="0" borderId="29" xfId="0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3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2" fontId="6" fillId="0" borderId="37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right" vertical="center"/>
    </xf>
    <xf numFmtId="2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7" fillId="0" borderId="41" xfId="0" applyFont="1" applyFill="1" applyBorder="1" applyAlignment="1">
      <alignment horizontal="right" vertical="center" shrinkToFit="1"/>
    </xf>
    <xf numFmtId="0" fontId="3" fillId="0" borderId="42" xfId="0" applyFont="1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9" fontId="6" fillId="0" borderId="43" xfId="0" applyNumberFormat="1" applyFont="1" applyFill="1" applyBorder="1" applyAlignment="1">
      <alignment horizontal="center" vertical="center"/>
    </xf>
    <xf numFmtId="178" fontId="6" fillId="0" borderId="17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shrinkToFit="1"/>
    </xf>
    <xf numFmtId="0" fontId="18" fillId="0" borderId="50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  <pageSetUpPr fitToPage="1"/>
  </sheetPr>
  <dimension ref="A1:AL53"/>
  <sheetViews>
    <sheetView tabSelected="1" topLeftCell="D13" workbookViewId="0">
      <selection activeCell="AH21" sqref="AH21"/>
    </sheetView>
  </sheetViews>
  <sheetFormatPr defaultColWidth="9" defaultRowHeight="13"/>
  <cols>
    <col min="1" max="1" width="18.6328125" style="43" customWidth="1"/>
    <col min="2" max="2" width="7.6328125" style="43" customWidth="1"/>
    <col min="3" max="3" width="4.1796875" style="43" customWidth="1"/>
    <col min="4" max="4" width="4.453125" style="95" customWidth="1"/>
    <col min="5" max="6" width="5.26953125" style="43" customWidth="1"/>
    <col min="7" max="7" width="4.08984375" style="95" customWidth="1"/>
    <col min="8" max="9" width="5.26953125" style="43" customWidth="1"/>
    <col min="10" max="10" width="4.08984375" style="95" customWidth="1"/>
    <col min="11" max="12" width="5.26953125" style="43" customWidth="1"/>
    <col min="13" max="13" width="4.08984375" style="95" customWidth="1"/>
    <col min="14" max="14" width="5.26953125" style="43" customWidth="1"/>
    <col min="15" max="15" width="5.7265625" style="43" customWidth="1"/>
    <col min="16" max="16" width="3.6328125" style="43" customWidth="1"/>
    <col min="17" max="17" width="4.08984375" style="95" customWidth="1"/>
    <col min="18" max="19" width="5.26953125" style="43" customWidth="1"/>
    <col min="20" max="20" width="4.26953125" style="95" customWidth="1"/>
    <col min="21" max="21" width="5.26953125" style="43" customWidth="1"/>
    <col min="22" max="22" width="6" style="43" customWidth="1"/>
    <col min="23" max="23" width="4.08984375" style="95" customWidth="1"/>
    <col min="24" max="24" width="5.26953125" style="43" customWidth="1"/>
    <col min="25" max="25" width="6" style="43" customWidth="1"/>
    <col min="26" max="26" width="4.453125" style="95" customWidth="1"/>
    <col min="27" max="27" width="5.26953125" style="43" customWidth="1"/>
    <col min="28" max="28" width="6" style="43" customWidth="1"/>
    <col min="29" max="29" width="5.7265625" style="43" customWidth="1"/>
    <col min="30" max="30" width="3.6328125" style="43" customWidth="1"/>
    <col min="31" max="31" width="18.36328125" style="43" customWidth="1"/>
    <col min="32" max="32" width="6.26953125" style="43" customWidth="1"/>
    <col min="33" max="33" width="4.26953125" style="43" customWidth="1"/>
    <col min="34" max="34" width="4.08984375" style="43" customWidth="1"/>
    <col min="35" max="35" width="7" style="43" customWidth="1"/>
    <col min="36" max="36" width="5.7265625" style="43" customWidth="1"/>
    <col min="37" max="37" width="5.7265625" style="44" customWidth="1"/>
    <col min="38" max="38" width="5.7265625" style="43" customWidth="1"/>
    <col min="39" max="16384" width="9" style="43"/>
  </cols>
  <sheetData>
    <row r="1" spans="1:38">
      <c r="A1" s="40"/>
      <c r="B1" s="40"/>
      <c r="C1" s="40"/>
      <c r="D1" s="41"/>
      <c r="E1" s="40"/>
      <c r="F1" s="40"/>
      <c r="G1" s="41"/>
      <c r="H1" s="40"/>
      <c r="I1" s="40"/>
      <c r="J1" s="41"/>
      <c r="K1" s="40"/>
      <c r="L1" s="40"/>
      <c r="M1" s="41"/>
      <c r="N1" s="40"/>
      <c r="O1" s="40"/>
      <c r="P1" s="40"/>
      <c r="Q1" s="41"/>
      <c r="R1" s="40"/>
      <c r="S1" s="40"/>
      <c r="T1" s="41"/>
      <c r="U1" s="40"/>
      <c r="V1" s="40"/>
      <c r="W1" s="41"/>
      <c r="X1" s="40"/>
      <c r="Y1" s="40"/>
      <c r="Z1" s="41"/>
      <c r="AA1" s="40"/>
      <c r="AB1" s="40"/>
      <c r="AC1" s="40"/>
      <c r="AD1" s="40"/>
      <c r="AE1" s="40"/>
      <c r="AF1" s="40"/>
      <c r="AG1" s="42"/>
      <c r="AH1" s="40"/>
    </row>
    <row r="2" spans="1:38" ht="23.5">
      <c r="A2" s="144" t="s">
        <v>117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45"/>
    </row>
    <row r="3" spans="1:38" ht="13.5" thickBot="1">
      <c r="A3" s="40"/>
      <c r="B3" s="40"/>
      <c r="C3" s="40"/>
      <c r="D3" s="41"/>
      <c r="E3" s="40"/>
      <c r="F3" s="40"/>
      <c r="G3" s="41"/>
      <c r="H3" s="40"/>
      <c r="I3" s="40"/>
      <c r="J3" s="41"/>
      <c r="K3" s="40"/>
      <c r="L3" s="40"/>
      <c r="M3" s="41"/>
      <c r="N3" s="40"/>
      <c r="O3" s="40"/>
      <c r="P3" s="40"/>
      <c r="Q3" s="41"/>
      <c r="R3" s="40"/>
      <c r="S3" s="40"/>
      <c r="T3" s="41"/>
      <c r="U3" s="40"/>
      <c r="V3" s="40"/>
      <c r="W3" s="41"/>
      <c r="X3" s="40"/>
      <c r="Y3" s="40"/>
      <c r="Z3" s="41"/>
      <c r="AA3" s="40"/>
      <c r="AB3" s="40"/>
      <c r="AC3" s="40"/>
      <c r="AD3" s="40" t="s">
        <v>99</v>
      </c>
      <c r="AE3" s="40"/>
      <c r="AF3" s="40"/>
      <c r="AG3" s="40"/>
      <c r="AH3" s="40"/>
    </row>
    <row r="4" spans="1:38" ht="18" customHeight="1" thickBot="1">
      <c r="A4" s="145"/>
      <c r="B4" s="146"/>
      <c r="C4" s="147"/>
      <c r="D4" s="145" t="s">
        <v>6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7"/>
      <c r="P4" s="46"/>
      <c r="Q4" s="145" t="s">
        <v>12</v>
      </c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7"/>
      <c r="AC4" s="47"/>
      <c r="AD4" s="48"/>
      <c r="AE4" s="47"/>
      <c r="AF4" s="48"/>
      <c r="AG4" s="48"/>
      <c r="AH4" s="49"/>
    </row>
    <row r="5" spans="1:38" ht="18" customHeight="1">
      <c r="A5" s="166" t="s">
        <v>0</v>
      </c>
      <c r="B5" s="165"/>
      <c r="C5" s="167"/>
      <c r="D5" s="162" t="s">
        <v>8</v>
      </c>
      <c r="E5" s="163"/>
      <c r="F5" s="164"/>
      <c r="G5" s="162" t="s">
        <v>7</v>
      </c>
      <c r="H5" s="163"/>
      <c r="I5" s="164"/>
      <c r="J5" s="163" t="s">
        <v>15</v>
      </c>
      <c r="K5" s="163"/>
      <c r="L5" s="164"/>
      <c r="M5" s="151" t="s">
        <v>88</v>
      </c>
      <c r="N5" s="152"/>
      <c r="O5" s="153"/>
      <c r="P5" s="32" t="s">
        <v>5</v>
      </c>
      <c r="Q5" s="154" t="s">
        <v>71</v>
      </c>
      <c r="R5" s="155"/>
      <c r="S5" s="156"/>
      <c r="T5" s="165" t="s">
        <v>72</v>
      </c>
      <c r="U5" s="165"/>
      <c r="V5" s="165"/>
      <c r="W5" s="162" t="s">
        <v>103</v>
      </c>
      <c r="X5" s="163"/>
      <c r="Y5" s="164"/>
      <c r="Z5" s="162" t="s">
        <v>11</v>
      </c>
      <c r="AA5" s="163"/>
      <c r="AB5" s="164"/>
      <c r="AC5" s="168" t="s">
        <v>10</v>
      </c>
      <c r="AD5" s="169"/>
      <c r="AE5" s="168" t="s">
        <v>9</v>
      </c>
      <c r="AF5" s="169"/>
      <c r="AG5" s="169"/>
      <c r="AH5" s="23" t="s">
        <v>17</v>
      </c>
    </row>
    <row r="6" spans="1:38" ht="18" customHeight="1">
      <c r="A6" s="148" t="s">
        <v>20</v>
      </c>
      <c r="B6" s="149"/>
      <c r="C6" s="150"/>
      <c r="D6" s="134"/>
      <c r="E6" s="135"/>
      <c r="F6" s="136"/>
      <c r="G6" s="134"/>
      <c r="H6" s="135"/>
      <c r="I6" s="136"/>
      <c r="J6" s="134" t="s">
        <v>84</v>
      </c>
      <c r="K6" s="135"/>
      <c r="L6" s="136"/>
      <c r="M6" s="134" t="s">
        <v>102</v>
      </c>
      <c r="N6" s="135"/>
      <c r="O6" s="136"/>
      <c r="P6" s="33" t="s">
        <v>21</v>
      </c>
      <c r="Q6" s="134" t="s">
        <v>102</v>
      </c>
      <c r="R6" s="135"/>
      <c r="S6" s="136"/>
      <c r="T6" s="134" t="s">
        <v>62</v>
      </c>
      <c r="U6" s="135"/>
      <c r="V6" s="136"/>
      <c r="W6" s="134" t="s">
        <v>95</v>
      </c>
      <c r="X6" s="135"/>
      <c r="Y6" s="136"/>
      <c r="Z6" s="134" t="s">
        <v>116</v>
      </c>
      <c r="AA6" s="135"/>
      <c r="AB6" s="136"/>
      <c r="AC6" s="137" t="s">
        <v>21</v>
      </c>
      <c r="AD6" s="138"/>
      <c r="AE6" s="139" t="s">
        <v>74</v>
      </c>
      <c r="AF6" s="140"/>
      <c r="AG6" s="140"/>
      <c r="AH6" s="4" t="s">
        <v>22</v>
      </c>
      <c r="AK6" s="50"/>
    </row>
    <row r="7" spans="1:38" ht="18" customHeight="1" thickBot="1">
      <c r="A7" s="141" t="s">
        <v>23</v>
      </c>
      <c r="B7" s="142"/>
      <c r="C7" s="143"/>
      <c r="D7" s="131" t="s">
        <v>100</v>
      </c>
      <c r="E7" s="132"/>
      <c r="F7" s="133"/>
      <c r="G7" s="131" t="s">
        <v>101</v>
      </c>
      <c r="H7" s="132"/>
      <c r="I7" s="133"/>
      <c r="J7" s="131" t="s">
        <v>84</v>
      </c>
      <c r="K7" s="132"/>
      <c r="L7" s="133"/>
      <c r="M7" s="131" t="s">
        <v>96</v>
      </c>
      <c r="N7" s="132"/>
      <c r="O7" s="133"/>
      <c r="P7" s="4"/>
      <c r="Q7" s="131" t="s">
        <v>90</v>
      </c>
      <c r="R7" s="132"/>
      <c r="S7" s="133"/>
      <c r="T7" s="128" t="s">
        <v>62</v>
      </c>
      <c r="U7" s="129"/>
      <c r="V7" s="130"/>
      <c r="W7" s="131" t="s">
        <v>49</v>
      </c>
      <c r="X7" s="132"/>
      <c r="Y7" s="133"/>
      <c r="Z7" s="131" t="s">
        <v>112</v>
      </c>
      <c r="AA7" s="132"/>
      <c r="AB7" s="133"/>
      <c r="AC7" s="2"/>
      <c r="AD7" s="3"/>
      <c r="AE7" s="2"/>
      <c r="AF7" s="3"/>
      <c r="AG7" s="3"/>
      <c r="AH7" s="4" t="s">
        <v>24</v>
      </c>
      <c r="AI7" s="51"/>
      <c r="AJ7" s="44"/>
      <c r="AK7" s="50"/>
    </row>
    <row r="8" spans="1:38" ht="18" customHeight="1" thickBot="1">
      <c r="A8" s="5" t="s">
        <v>1</v>
      </c>
      <c r="B8" s="10" t="s">
        <v>13</v>
      </c>
      <c r="C8" s="5" t="s">
        <v>14</v>
      </c>
      <c r="D8" s="7" t="s">
        <v>2</v>
      </c>
      <c r="E8" s="8" t="s">
        <v>3</v>
      </c>
      <c r="F8" s="9" t="s">
        <v>4</v>
      </c>
      <c r="G8" s="7" t="s">
        <v>2</v>
      </c>
      <c r="H8" s="8" t="s">
        <v>3</v>
      </c>
      <c r="I8" s="9" t="s">
        <v>4</v>
      </c>
      <c r="J8" s="7" t="s">
        <v>2</v>
      </c>
      <c r="K8" s="8" t="s">
        <v>3</v>
      </c>
      <c r="L8" s="9" t="s">
        <v>4</v>
      </c>
      <c r="M8" s="7" t="s">
        <v>2</v>
      </c>
      <c r="N8" s="8" t="s">
        <v>3</v>
      </c>
      <c r="O8" s="122" t="s">
        <v>4</v>
      </c>
      <c r="P8" s="5" t="s">
        <v>2</v>
      </c>
      <c r="Q8" s="123" t="s">
        <v>2</v>
      </c>
      <c r="R8" s="123" t="s">
        <v>3</v>
      </c>
      <c r="S8" s="10" t="s">
        <v>4</v>
      </c>
      <c r="T8" s="7" t="s">
        <v>2</v>
      </c>
      <c r="U8" s="8" t="s">
        <v>3</v>
      </c>
      <c r="V8" s="6" t="s">
        <v>4</v>
      </c>
      <c r="W8" s="124" t="s">
        <v>2</v>
      </c>
      <c r="X8" s="8" t="s">
        <v>3</v>
      </c>
      <c r="Y8" s="6" t="s">
        <v>4</v>
      </c>
      <c r="Z8" s="10" t="s">
        <v>2</v>
      </c>
      <c r="AA8" s="8" t="s">
        <v>3</v>
      </c>
      <c r="AB8" s="6" t="s">
        <v>4</v>
      </c>
      <c r="AC8" s="7" t="s">
        <v>4</v>
      </c>
      <c r="AD8" s="6" t="s">
        <v>2</v>
      </c>
      <c r="AE8" s="5" t="s">
        <v>19</v>
      </c>
      <c r="AF8" s="5" t="s">
        <v>4</v>
      </c>
      <c r="AG8" s="5" t="s">
        <v>2</v>
      </c>
      <c r="AH8" s="52" t="s">
        <v>18</v>
      </c>
      <c r="AI8" s="34"/>
      <c r="AJ8" s="53"/>
      <c r="AK8" s="50"/>
    </row>
    <row r="9" spans="1:38" ht="18" customHeight="1">
      <c r="A9" s="16" t="s">
        <v>67</v>
      </c>
      <c r="B9" s="15" t="s">
        <v>46</v>
      </c>
      <c r="C9" s="25"/>
      <c r="D9" s="54">
        <v>1</v>
      </c>
      <c r="E9" s="13">
        <v>9.5</v>
      </c>
      <c r="F9" s="19">
        <f t="shared" ref="F9:F18" si="0">E9</f>
        <v>9.5</v>
      </c>
      <c r="G9" s="54" t="s">
        <v>82</v>
      </c>
      <c r="H9" s="13">
        <f t="shared" ref="H9:H18" si="1">LOOKUP(G9,$AK$9:$AK$31,$AL$9:$AL$31)</f>
        <v>0</v>
      </c>
      <c r="I9" s="19">
        <f t="shared" ref="I9:I18" si="2">F9+H9</f>
        <v>9.5</v>
      </c>
      <c r="J9" s="54">
        <v>3</v>
      </c>
      <c r="K9" s="13">
        <f t="shared" ref="K9:K14" si="3">LOOKUP(J9,$AK$9:$AK$31,$AL$9:$AL$31)</f>
        <v>8</v>
      </c>
      <c r="L9" s="19">
        <f t="shared" ref="L9:L18" si="4">I9+K9</f>
        <v>17.5</v>
      </c>
      <c r="M9" s="54">
        <v>2</v>
      </c>
      <c r="N9" s="13">
        <f t="shared" ref="N9:N17" si="5">LOOKUP(M9,$AK$9:$AK$31,$AL$9:$AL$31)</f>
        <v>9</v>
      </c>
      <c r="O9" s="120">
        <f t="shared" ref="O9:O18" si="6">L9+N9</f>
        <v>26.5</v>
      </c>
      <c r="P9" s="39">
        <f t="shared" ref="P9:P19" si="7">RANK(O9,$O$9:$O$24,0)</f>
        <v>1</v>
      </c>
      <c r="Q9" s="54">
        <v>5</v>
      </c>
      <c r="R9" s="13">
        <f t="shared" ref="R9:R18" si="8">LOOKUP(Q9,$AK$9:$AK$31,$AL$9:$AL$31)</f>
        <v>6</v>
      </c>
      <c r="S9" s="19">
        <f t="shared" ref="S9:S18" si="9">O9+R9</f>
        <v>32.5</v>
      </c>
      <c r="T9" s="54">
        <v>3</v>
      </c>
      <c r="U9" s="13">
        <f t="shared" ref="U9:U18" si="10">LOOKUP(T9,$AK$9:$AK$31,$AL$9:$AL$31)</f>
        <v>8</v>
      </c>
      <c r="V9" s="121">
        <f t="shared" ref="V9:V18" si="11">S9+U9</f>
        <v>40.5</v>
      </c>
      <c r="W9" s="55">
        <v>2</v>
      </c>
      <c r="X9" s="13">
        <f>LOOKUP(W9,$AK$9:$AK$31,$AL$9:$AL$31)</f>
        <v>9</v>
      </c>
      <c r="Y9" s="121">
        <f t="shared" ref="Y9:Y18" si="12">V9+X9</f>
        <v>49.5</v>
      </c>
      <c r="Z9" s="55">
        <v>2</v>
      </c>
      <c r="AA9" s="12">
        <f t="shared" ref="AA9:AA18" si="13">LOOKUP(Z9,$AK$9:$AK$31,$AL$9:$AL$31)</f>
        <v>9</v>
      </c>
      <c r="AB9" s="121">
        <f t="shared" ref="AB9:AB18" si="14">Y9+AA9</f>
        <v>58.5</v>
      </c>
      <c r="AC9" s="29">
        <f t="shared" ref="AC9:AC18" si="15">SUM(R9,U9,X9,AA9)</f>
        <v>32</v>
      </c>
      <c r="AD9" s="31">
        <f t="shared" ref="AD9:AD19" si="16">RANK(AC9,$AC$9:$AC$24,0)</f>
        <v>3</v>
      </c>
      <c r="AE9" s="16" t="str">
        <f t="shared" ref="AE9:AE18" si="17">A9</f>
        <v>ホーネット</v>
      </c>
      <c r="AF9" s="22">
        <f>O9+AC9-R9</f>
        <v>52.5</v>
      </c>
      <c r="AG9" s="28">
        <f t="shared" ref="AG9:AG19" si="18">RANK(AF9,$AF$9:$AF$24,0)</f>
        <v>1</v>
      </c>
      <c r="AH9" s="25">
        <v>7</v>
      </c>
      <c r="AK9" s="57">
        <v>1</v>
      </c>
      <c r="AL9" s="58">
        <v>10.25</v>
      </c>
    </row>
    <row r="10" spans="1:38" ht="18.75" customHeight="1">
      <c r="A10" s="17" t="s">
        <v>83</v>
      </c>
      <c r="B10" s="15" t="s">
        <v>46</v>
      </c>
      <c r="C10" s="24"/>
      <c r="D10" s="54" t="s">
        <v>82</v>
      </c>
      <c r="E10" s="12">
        <f t="shared" ref="E10:E18" si="19">LOOKUP(D10,$AK$9:$AK$31,$AL$9:$AL$31)</f>
        <v>0</v>
      </c>
      <c r="F10" s="19">
        <f t="shared" si="0"/>
        <v>0</v>
      </c>
      <c r="G10" s="54" t="s">
        <v>82</v>
      </c>
      <c r="H10" s="12">
        <f t="shared" si="1"/>
        <v>0</v>
      </c>
      <c r="I10" s="20">
        <f t="shared" si="2"/>
        <v>0</v>
      </c>
      <c r="J10" s="55">
        <v>2</v>
      </c>
      <c r="K10" s="12">
        <f t="shared" si="3"/>
        <v>9</v>
      </c>
      <c r="L10" s="20">
        <f t="shared" si="4"/>
        <v>9</v>
      </c>
      <c r="M10" s="54" t="s">
        <v>82</v>
      </c>
      <c r="N10" s="12">
        <f t="shared" si="5"/>
        <v>0</v>
      </c>
      <c r="O10" s="26">
        <f t="shared" si="6"/>
        <v>9</v>
      </c>
      <c r="P10" s="39">
        <f t="shared" si="7"/>
        <v>6</v>
      </c>
      <c r="Q10" s="55">
        <v>3</v>
      </c>
      <c r="R10" s="12">
        <f t="shared" si="8"/>
        <v>8</v>
      </c>
      <c r="S10" s="20">
        <f t="shared" si="9"/>
        <v>17</v>
      </c>
      <c r="T10" s="55">
        <v>1</v>
      </c>
      <c r="U10" s="12">
        <f t="shared" si="10"/>
        <v>10.25</v>
      </c>
      <c r="V10" s="21">
        <f t="shared" si="11"/>
        <v>27.25</v>
      </c>
      <c r="W10" s="55" t="s">
        <v>75</v>
      </c>
      <c r="X10" s="12">
        <v>9.5</v>
      </c>
      <c r="Y10" s="21">
        <f t="shared" si="12"/>
        <v>36.75</v>
      </c>
      <c r="Z10" s="55">
        <v>1</v>
      </c>
      <c r="AA10" s="12">
        <f t="shared" si="13"/>
        <v>10.25</v>
      </c>
      <c r="AB10" s="21">
        <f t="shared" si="14"/>
        <v>47</v>
      </c>
      <c r="AC10" s="30">
        <f t="shared" si="15"/>
        <v>38</v>
      </c>
      <c r="AD10" s="14">
        <f t="shared" si="16"/>
        <v>1</v>
      </c>
      <c r="AE10" s="16" t="str">
        <f t="shared" si="17"/>
        <v>ダンシングビーンズⅢ</v>
      </c>
      <c r="AF10" s="22">
        <f t="shared" ref="AF10:AF18" si="20">O10+AC10</f>
        <v>47</v>
      </c>
      <c r="AG10" s="27">
        <f t="shared" si="18"/>
        <v>2</v>
      </c>
      <c r="AH10" s="24" t="s">
        <v>108</v>
      </c>
      <c r="AK10" s="57">
        <v>2</v>
      </c>
      <c r="AL10" s="58">
        <v>9</v>
      </c>
    </row>
    <row r="11" spans="1:38" ht="18" customHeight="1">
      <c r="A11" s="17" t="s">
        <v>73</v>
      </c>
      <c r="B11" s="15" t="s">
        <v>47</v>
      </c>
      <c r="C11" s="24"/>
      <c r="D11" s="54" t="s">
        <v>82</v>
      </c>
      <c r="E11" s="12">
        <f t="shared" si="19"/>
        <v>0</v>
      </c>
      <c r="F11" s="19">
        <f t="shared" si="0"/>
        <v>0</v>
      </c>
      <c r="G11" s="54" t="s">
        <v>82</v>
      </c>
      <c r="H11" s="12">
        <f t="shared" si="1"/>
        <v>0</v>
      </c>
      <c r="I11" s="20">
        <f t="shared" si="2"/>
        <v>0</v>
      </c>
      <c r="J11" s="55" t="s">
        <v>82</v>
      </c>
      <c r="K11" s="12">
        <f t="shared" si="3"/>
        <v>0</v>
      </c>
      <c r="L11" s="20">
        <f t="shared" si="4"/>
        <v>0</v>
      </c>
      <c r="M11" s="54" t="s">
        <v>82</v>
      </c>
      <c r="N11" s="12">
        <f t="shared" si="5"/>
        <v>0</v>
      </c>
      <c r="O11" s="26">
        <f t="shared" si="6"/>
        <v>0</v>
      </c>
      <c r="P11" s="39">
        <f t="shared" si="7"/>
        <v>11</v>
      </c>
      <c r="Q11" s="55">
        <v>2</v>
      </c>
      <c r="R11" s="12">
        <f t="shared" si="8"/>
        <v>9</v>
      </c>
      <c r="S11" s="20">
        <f t="shared" si="9"/>
        <v>9</v>
      </c>
      <c r="T11" s="55">
        <v>2</v>
      </c>
      <c r="U11" s="12">
        <f t="shared" si="10"/>
        <v>9</v>
      </c>
      <c r="V11" s="21">
        <f t="shared" si="11"/>
        <v>18</v>
      </c>
      <c r="W11" s="54">
        <v>1</v>
      </c>
      <c r="X11" s="12">
        <f t="shared" ref="X11:X18" si="21">LOOKUP(W11,$AK$9:$AK$31,$AL$9:$AL$31)</f>
        <v>10.25</v>
      </c>
      <c r="Y11" s="21">
        <f t="shared" si="12"/>
        <v>28.25</v>
      </c>
      <c r="Z11" s="55" t="s">
        <v>75</v>
      </c>
      <c r="AA11" s="12">
        <v>9</v>
      </c>
      <c r="AB11" s="21">
        <f t="shared" si="14"/>
        <v>37.25</v>
      </c>
      <c r="AC11" s="30">
        <f t="shared" si="15"/>
        <v>37.25</v>
      </c>
      <c r="AD11" s="14">
        <f t="shared" si="16"/>
        <v>2</v>
      </c>
      <c r="AE11" s="16" t="str">
        <f t="shared" si="17"/>
        <v>スーパーウェーブⅥ</v>
      </c>
      <c r="AF11" s="22">
        <f t="shared" si="20"/>
        <v>37.25</v>
      </c>
      <c r="AG11" s="27">
        <f t="shared" si="18"/>
        <v>3</v>
      </c>
      <c r="AH11" s="24" t="s">
        <v>122</v>
      </c>
      <c r="AK11" s="57">
        <v>3</v>
      </c>
      <c r="AL11" s="58">
        <v>8</v>
      </c>
    </row>
    <row r="12" spans="1:38" ht="18" customHeight="1">
      <c r="A12" s="17" t="s">
        <v>84</v>
      </c>
      <c r="B12" s="125" t="s">
        <v>87</v>
      </c>
      <c r="C12" s="24"/>
      <c r="D12" s="54" t="s">
        <v>82</v>
      </c>
      <c r="E12" s="12">
        <f>LOOKUP(D12,$AK$9:$AK$31,$AL$9:$AL$31)</f>
        <v>0</v>
      </c>
      <c r="F12" s="19">
        <f>E12</f>
        <v>0</v>
      </c>
      <c r="G12" s="54" t="s">
        <v>82</v>
      </c>
      <c r="H12" s="12">
        <f>LOOKUP(G12,$AK$9:$AK$31,$AL$9:$AL$31)</f>
        <v>0</v>
      </c>
      <c r="I12" s="20">
        <f>F12+H12</f>
        <v>0</v>
      </c>
      <c r="J12" s="54">
        <v>1</v>
      </c>
      <c r="K12" s="12">
        <f>LOOKUP(J12,$AK$9:$AK$31,$AL$9:$AL$31)</f>
        <v>10.25</v>
      </c>
      <c r="L12" s="20">
        <f>I12+K12</f>
        <v>10.25</v>
      </c>
      <c r="M12" s="54">
        <v>3</v>
      </c>
      <c r="N12" s="12">
        <f>LOOKUP(M12,$AK$9:$AK$31,$AL$9:$AL$31)</f>
        <v>8</v>
      </c>
      <c r="O12" s="26">
        <f>L12+N12</f>
        <v>18.25</v>
      </c>
      <c r="P12" s="39">
        <f t="shared" si="7"/>
        <v>2</v>
      </c>
      <c r="Q12" s="55">
        <v>4</v>
      </c>
      <c r="R12" s="12">
        <f>LOOKUP(Q12,$AK$9:$AK$31,$AL$9:$AL$31)</f>
        <v>7</v>
      </c>
      <c r="S12" s="20">
        <f>O12+R12</f>
        <v>25.25</v>
      </c>
      <c r="T12" s="55">
        <v>4</v>
      </c>
      <c r="U12" s="12">
        <f>LOOKUP(T12,$AK$9:$AK$31,$AL$9:$AL$31)</f>
        <v>7</v>
      </c>
      <c r="V12" s="21">
        <f>S12+U12</f>
        <v>32.25</v>
      </c>
      <c r="W12" s="55" t="s">
        <v>82</v>
      </c>
      <c r="X12" s="12">
        <f>LOOKUP(W12,$AK$9:$AK$31,$AL$9:$AL$31)</f>
        <v>0</v>
      </c>
      <c r="Y12" s="21">
        <f>V12+X12</f>
        <v>32.25</v>
      </c>
      <c r="Z12" s="55" t="s">
        <v>82</v>
      </c>
      <c r="AA12" s="12">
        <f>LOOKUP(Z12,$AK$9:$AK$31,$AL$9:$AL$31)</f>
        <v>0</v>
      </c>
      <c r="AB12" s="21">
        <f>Y12+AA12</f>
        <v>32.25</v>
      </c>
      <c r="AC12" s="30">
        <f>SUM(R12,U12,X12,AA12)</f>
        <v>14</v>
      </c>
      <c r="AD12" s="14">
        <f t="shared" si="16"/>
        <v>4</v>
      </c>
      <c r="AE12" s="16" t="str">
        <f>A12</f>
        <v>弥　栄</v>
      </c>
      <c r="AF12" s="22">
        <f>O12+AC12</f>
        <v>32.25</v>
      </c>
      <c r="AG12" s="27">
        <f t="shared" si="18"/>
        <v>4</v>
      </c>
      <c r="AH12" s="24">
        <v>4</v>
      </c>
      <c r="AK12" s="57">
        <v>4</v>
      </c>
      <c r="AL12" s="58">
        <v>7</v>
      </c>
    </row>
    <row r="13" spans="1:38" ht="18" customHeight="1">
      <c r="A13" s="17" t="s">
        <v>106</v>
      </c>
      <c r="B13" s="126" t="s">
        <v>107</v>
      </c>
      <c r="C13" s="24"/>
      <c r="D13" s="54">
        <v>1</v>
      </c>
      <c r="E13" s="12">
        <v>9.5</v>
      </c>
      <c r="F13" s="20">
        <f>E13</f>
        <v>9.5</v>
      </c>
      <c r="G13" s="54" t="s">
        <v>82</v>
      </c>
      <c r="H13" s="12">
        <f>LOOKUP(G13,$AK$9:$AK$31,$AL$9:$AL$31)</f>
        <v>0</v>
      </c>
      <c r="I13" s="20">
        <f>F13+H13</f>
        <v>9.5</v>
      </c>
      <c r="J13" s="55">
        <v>4</v>
      </c>
      <c r="K13" s="12">
        <f>LOOKUP(J13,$AK$9:$AK$31,$AL$9:$AL$31)</f>
        <v>7</v>
      </c>
      <c r="L13" s="20">
        <f>I13+K13</f>
        <v>16.5</v>
      </c>
      <c r="M13" s="54" t="s">
        <v>82</v>
      </c>
      <c r="N13" s="12">
        <f>LOOKUP(M13,$AK$9:$AK$31,$AL$9:$AL$31)</f>
        <v>0</v>
      </c>
      <c r="O13" s="26">
        <f>L13+N13</f>
        <v>16.5</v>
      </c>
      <c r="P13" s="39">
        <f t="shared" si="7"/>
        <v>3</v>
      </c>
      <c r="Q13" s="55">
        <v>6</v>
      </c>
      <c r="R13" s="12">
        <f>LOOKUP(Q13,$AK$9:$AK$31,$AL$9:$AL$31)</f>
        <v>5</v>
      </c>
      <c r="S13" s="20">
        <f>O13+R13</f>
        <v>21.5</v>
      </c>
      <c r="T13" s="55" t="s">
        <v>82</v>
      </c>
      <c r="U13" s="12">
        <f>LOOKUP(T13,$AK$9:$AK$31,$AL$9:$AL$31)</f>
        <v>0</v>
      </c>
      <c r="V13" s="21">
        <f>S13+U13</f>
        <v>21.5</v>
      </c>
      <c r="W13" s="55" t="s">
        <v>82</v>
      </c>
      <c r="X13" s="12">
        <f>LOOKUP(W13,$AK$9:$AK$31,$AL$9:$AL$31)</f>
        <v>0</v>
      </c>
      <c r="Y13" s="21">
        <f>V13+X13</f>
        <v>21.5</v>
      </c>
      <c r="Z13" s="55">
        <v>3</v>
      </c>
      <c r="AA13" s="12">
        <f>LOOKUP(Z13,$AK$9:$AK$31,$AL$9:$AL$31)</f>
        <v>8</v>
      </c>
      <c r="AB13" s="21">
        <f>Y13+AA13</f>
        <v>29.5</v>
      </c>
      <c r="AC13" s="30">
        <f>SUM(R13,U13,X13,AA13)</f>
        <v>13</v>
      </c>
      <c r="AD13" s="14">
        <f t="shared" si="16"/>
        <v>5</v>
      </c>
      <c r="AE13" s="16" t="str">
        <f>A13</f>
        <v>チグサ</v>
      </c>
      <c r="AF13" s="22">
        <f>O13+AC13</f>
        <v>29.5</v>
      </c>
      <c r="AG13" s="27">
        <f t="shared" si="18"/>
        <v>5</v>
      </c>
      <c r="AH13" s="24">
        <v>3</v>
      </c>
      <c r="AK13" s="57">
        <v>5</v>
      </c>
      <c r="AL13" s="58">
        <v>6</v>
      </c>
    </row>
    <row r="14" spans="1:38" ht="18" customHeight="1">
      <c r="A14" s="17" t="s">
        <v>90</v>
      </c>
      <c r="B14" s="15" t="s">
        <v>92</v>
      </c>
      <c r="C14" s="56"/>
      <c r="D14" s="54" t="s">
        <v>82</v>
      </c>
      <c r="E14" s="12">
        <f t="shared" si="19"/>
        <v>0</v>
      </c>
      <c r="F14" s="19">
        <f t="shared" si="0"/>
        <v>0</v>
      </c>
      <c r="G14" s="54" t="s">
        <v>82</v>
      </c>
      <c r="H14" s="12">
        <f t="shared" si="1"/>
        <v>0</v>
      </c>
      <c r="I14" s="20">
        <f t="shared" si="2"/>
        <v>0</v>
      </c>
      <c r="J14" s="55" t="s">
        <v>82</v>
      </c>
      <c r="K14" s="12">
        <f t="shared" si="3"/>
        <v>0</v>
      </c>
      <c r="L14" s="20">
        <f t="shared" si="4"/>
        <v>0</v>
      </c>
      <c r="M14" s="54">
        <v>1</v>
      </c>
      <c r="N14" s="12">
        <f t="shared" si="5"/>
        <v>10.25</v>
      </c>
      <c r="O14" s="26">
        <f t="shared" si="6"/>
        <v>10.25</v>
      </c>
      <c r="P14" s="39">
        <f t="shared" si="7"/>
        <v>5</v>
      </c>
      <c r="Q14" s="55">
        <v>1</v>
      </c>
      <c r="R14" s="12">
        <f t="shared" si="8"/>
        <v>10.25</v>
      </c>
      <c r="S14" s="20">
        <f t="shared" si="9"/>
        <v>20.5</v>
      </c>
      <c r="T14" s="55" t="s">
        <v>82</v>
      </c>
      <c r="U14" s="12">
        <f t="shared" si="10"/>
        <v>0</v>
      </c>
      <c r="V14" s="21">
        <f t="shared" si="11"/>
        <v>20.5</v>
      </c>
      <c r="W14" s="55" t="s">
        <v>82</v>
      </c>
      <c r="X14" s="12">
        <f t="shared" si="21"/>
        <v>0</v>
      </c>
      <c r="Y14" s="21">
        <f t="shared" si="12"/>
        <v>20.5</v>
      </c>
      <c r="Z14" s="55" t="s">
        <v>82</v>
      </c>
      <c r="AA14" s="12">
        <f t="shared" si="13"/>
        <v>0</v>
      </c>
      <c r="AB14" s="21">
        <f t="shared" si="14"/>
        <v>20.5</v>
      </c>
      <c r="AC14" s="30">
        <f t="shared" si="15"/>
        <v>10.25</v>
      </c>
      <c r="AD14" s="14">
        <f t="shared" si="16"/>
        <v>6</v>
      </c>
      <c r="AE14" s="16" t="str">
        <f t="shared" si="17"/>
        <v>ブーメラン</v>
      </c>
      <c r="AF14" s="22">
        <f t="shared" si="20"/>
        <v>20.5</v>
      </c>
      <c r="AG14" s="27">
        <f t="shared" si="18"/>
        <v>6</v>
      </c>
      <c r="AH14" s="24">
        <v>2</v>
      </c>
      <c r="AK14" s="57">
        <v>6</v>
      </c>
      <c r="AL14" s="58">
        <v>5</v>
      </c>
    </row>
    <row r="15" spans="1:38" ht="18" customHeight="1">
      <c r="A15" s="17" t="s">
        <v>63</v>
      </c>
      <c r="B15" s="18" t="s">
        <v>57</v>
      </c>
      <c r="C15" s="24"/>
      <c r="D15" s="54" t="s">
        <v>82</v>
      </c>
      <c r="E15" s="12">
        <f t="shared" si="19"/>
        <v>0</v>
      </c>
      <c r="F15" s="20">
        <f t="shared" si="0"/>
        <v>0</v>
      </c>
      <c r="G15" s="54" t="s">
        <v>82</v>
      </c>
      <c r="H15" s="12">
        <f t="shared" si="1"/>
        <v>0</v>
      </c>
      <c r="I15" s="20">
        <f t="shared" si="2"/>
        <v>0</v>
      </c>
      <c r="J15" s="54" t="s">
        <v>75</v>
      </c>
      <c r="K15" s="12">
        <v>8.5</v>
      </c>
      <c r="L15" s="20">
        <f t="shared" si="4"/>
        <v>8.5</v>
      </c>
      <c r="M15" s="54">
        <v>5</v>
      </c>
      <c r="N15" s="12">
        <f t="shared" si="5"/>
        <v>6</v>
      </c>
      <c r="O15" s="26">
        <f t="shared" si="6"/>
        <v>14.5</v>
      </c>
      <c r="P15" s="39">
        <f t="shared" si="7"/>
        <v>4</v>
      </c>
      <c r="Q15" s="55" t="s">
        <v>82</v>
      </c>
      <c r="R15" s="12">
        <f t="shared" si="8"/>
        <v>0</v>
      </c>
      <c r="S15" s="20">
        <f t="shared" si="9"/>
        <v>14.5</v>
      </c>
      <c r="T15" s="55" t="s">
        <v>82</v>
      </c>
      <c r="U15" s="12">
        <f t="shared" si="10"/>
        <v>0</v>
      </c>
      <c r="V15" s="21">
        <f t="shared" si="11"/>
        <v>14.5</v>
      </c>
      <c r="W15" s="55" t="s">
        <v>82</v>
      </c>
      <c r="X15" s="12">
        <f t="shared" si="21"/>
        <v>0</v>
      </c>
      <c r="Y15" s="21">
        <f t="shared" si="12"/>
        <v>14.5</v>
      </c>
      <c r="Z15" s="55" t="s">
        <v>82</v>
      </c>
      <c r="AA15" s="12">
        <f t="shared" si="13"/>
        <v>0</v>
      </c>
      <c r="AB15" s="21">
        <f t="shared" si="14"/>
        <v>14.5</v>
      </c>
      <c r="AC15" s="30">
        <f t="shared" si="15"/>
        <v>0</v>
      </c>
      <c r="AD15" s="14">
        <f t="shared" si="16"/>
        <v>9</v>
      </c>
      <c r="AE15" s="16" t="str">
        <f t="shared" si="17"/>
        <v>ランナーⅡ</v>
      </c>
      <c r="AF15" s="22">
        <f t="shared" si="20"/>
        <v>14.5</v>
      </c>
      <c r="AG15" s="27">
        <f t="shared" si="18"/>
        <v>7</v>
      </c>
      <c r="AH15" s="24" t="s">
        <v>97</v>
      </c>
      <c r="AK15" s="57">
        <v>7</v>
      </c>
      <c r="AL15" s="58">
        <v>5</v>
      </c>
    </row>
    <row r="16" spans="1:38" ht="17.25" customHeight="1">
      <c r="A16" s="17" t="s">
        <v>104</v>
      </c>
      <c r="B16" s="15" t="s">
        <v>105</v>
      </c>
      <c r="C16" s="24"/>
      <c r="D16" s="54" t="s">
        <v>82</v>
      </c>
      <c r="E16" s="12">
        <f>LOOKUP(D16,$AK$9:$AK$31,$AL$9:$AL$31)</f>
        <v>0</v>
      </c>
      <c r="F16" s="19">
        <f>E16</f>
        <v>0</v>
      </c>
      <c r="G16" s="54" t="s">
        <v>82</v>
      </c>
      <c r="H16" s="12">
        <f>LOOKUP(G16,$AK$9:$AK$31,$AL$9:$AL$31)</f>
        <v>0</v>
      </c>
      <c r="I16" s="20">
        <f>F16+H16</f>
        <v>0</v>
      </c>
      <c r="J16" s="55" t="s">
        <v>82</v>
      </c>
      <c r="K16" s="12">
        <f>LOOKUP(J16,$AK$9:$AK$31,$AL$9:$AL$31)</f>
        <v>0</v>
      </c>
      <c r="L16" s="20">
        <f>I16+K16</f>
        <v>0</v>
      </c>
      <c r="M16" s="54">
        <v>4</v>
      </c>
      <c r="N16" s="12">
        <f>LOOKUP(M16,$AK$9:$AK$31,$AL$9:$AL$31)</f>
        <v>7</v>
      </c>
      <c r="O16" s="26">
        <f>L16+N16</f>
        <v>7</v>
      </c>
      <c r="P16" s="27">
        <f t="shared" si="7"/>
        <v>8</v>
      </c>
      <c r="Q16" s="55" t="s">
        <v>82</v>
      </c>
      <c r="R16" s="12">
        <f>LOOKUP(Q16,$AK$9:$AK$31,$AL$9:$AL$31)</f>
        <v>0</v>
      </c>
      <c r="S16" s="20">
        <f>O16+R16</f>
        <v>7</v>
      </c>
      <c r="T16" s="55" t="s">
        <v>86</v>
      </c>
      <c r="U16" s="12">
        <f>LOOKUP(T16,$AK$9:$AK$31,$AL$9:$AL$31)</f>
        <v>5</v>
      </c>
      <c r="V16" s="21">
        <f>S16+U16</f>
        <v>12</v>
      </c>
      <c r="W16" s="55" t="s">
        <v>82</v>
      </c>
      <c r="X16" s="12">
        <f>LOOKUP(W16,$AK$9:$AK$31,$AL$9:$AL$31)</f>
        <v>0</v>
      </c>
      <c r="Y16" s="21">
        <f>V16+X16</f>
        <v>12</v>
      </c>
      <c r="Z16" s="55" t="s">
        <v>82</v>
      </c>
      <c r="AA16" s="12">
        <f>LOOKUP(Z16,$AK$9:$AK$31,$AL$9:$AL$31)</f>
        <v>0</v>
      </c>
      <c r="AB16" s="21">
        <f>Y16+AA16</f>
        <v>12</v>
      </c>
      <c r="AC16" s="30">
        <f>SUM(R16,U16,X16,AA16)</f>
        <v>5</v>
      </c>
      <c r="AD16" s="14">
        <f t="shared" si="16"/>
        <v>8</v>
      </c>
      <c r="AE16" s="16" t="str">
        <f>A16</f>
        <v>アルミス６</v>
      </c>
      <c r="AF16" s="22">
        <f>O16+AC16</f>
        <v>12</v>
      </c>
      <c r="AG16" s="27">
        <f t="shared" si="18"/>
        <v>8</v>
      </c>
      <c r="AH16" s="24">
        <v>2</v>
      </c>
      <c r="AK16" s="57">
        <v>8</v>
      </c>
      <c r="AL16" s="58">
        <v>5</v>
      </c>
    </row>
    <row r="17" spans="1:38" ht="18" customHeight="1">
      <c r="A17" s="17" t="s">
        <v>53</v>
      </c>
      <c r="B17" s="15" t="s">
        <v>48</v>
      </c>
      <c r="C17" s="24"/>
      <c r="D17" s="54" t="s">
        <v>82</v>
      </c>
      <c r="E17" s="12">
        <f t="shared" si="19"/>
        <v>0</v>
      </c>
      <c r="F17" s="20">
        <f t="shared" si="0"/>
        <v>0</v>
      </c>
      <c r="G17" s="54" t="s">
        <v>82</v>
      </c>
      <c r="H17" s="12">
        <f t="shared" si="1"/>
        <v>0</v>
      </c>
      <c r="I17" s="20">
        <f t="shared" si="2"/>
        <v>0</v>
      </c>
      <c r="J17" s="54" t="s">
        <v>82</v>
      </c>
      <c r="K17" s="12">
        <f>LOOKUP(J17,$AK$9:$AK$31,$AL$9:$AL$31)</f>
        <v>0</v>
      </c>
      <c r="L17" s="20">
        <f t="shared" si="4"/>
        <v>0</v>
      </c>
      <c r="M17" s="54">
        <v>6</v>
      </c>
      <c r="N17" s="12">
        <f t="shared" si="5"/>
        <v>5</v>
      </c>
      <c r="O17" s="26">
        <f t="shared" si="6"/>
        <v>5</v>
      </c>
      <c r="P17" s="27">
        <f t="shared" si="7"/>
        <v>9</v>
      </c>
      <c r="Q17" s="55" t="s">
        <v>82</v>
      </c>
      <c r="R17" s="12">
        <f t="shared" si="8"/>
        <v>0</v>
      </c>
      <c r="S17" s="20">
        <f t="shared" si="9"/>
        <v>5</v>
      </c>
      <c r="T17" s="55">
        <v>5</v>
      </c>
      <c r="U17" s="12">
        <f t="shared" si="10"/>
        <v>6</v>
      </c>
      <c r="V17" s="21">
        <f t="shared" si="11"/>
        <v>11</v>
      </c>
      <c r="W17" s="55" t="s">
        <v>82</v>
      </c>
      <c r="X17" s="12">
        <f t="shared" si="21"/>
        <v>0</v>
      </c>
      <c r="Y17" s="21">
        <f t="shared" si="12"/>
        <v>11</v>
      </c>
      <c r="Z17" s="55" t="s">
        <v>82</v>
      </c>
      <c r="AA17" s="12">
        <f t="shared" si="13"/>
        <v>0</v>
      </c>
      <c r="AB17" s="21">
        <f t="shared" si="14"/>
        <v>11</v>
      </c>
      <c r="AC17" s="30">
        <f t="shared" si="15"/>
        <v>6</v>
      </c>
      <c r="AD17" s="14">
        <f t="shared" si="16"/>
        <v>7</v>
      </c>
      <c r="AE17" s="16" t="str">
        <f t="shared" si="17"/>
        <v>ベベⅢ</v>
      </c>
      <c r="AF17" s="22">
        <f t="shared" si="20"/>
        <v>11</v>
      </c>
      <c r="AG17" s="27">
        <f t="shared" si="18"/>
        <v>9</v>
      </c>
      <c r="AH17" s="24">
        <v>2</v>
      </c>
      <c r="AK17" s="57">
        <v>9</v>
      </c>
      <c r="AL17" s="58">
        <v>5</v>
      </c>
    </row>
    <row r="18" spans="1:38" ht="18" customHeight="1">
      <c r="A18" s="37" t="s">
        <v>91</v>
      </c>
      <c r="B18" s="25" t="s">
        <v>93</v>
      </c>
      <c r="C18" s="56"/>
      <c r="D18" s="54" t="s">
        <v>82</v>
      </c>
      <c r="E18" s="12">
        <f t="shared" si="19"/>
        <v>0</v>
      </c>
      <c r="F18" s="20">
        <f t="shared" si="0"/>
        <v>0</v>
      </c>
      <c r="G18" s="54" t="s">
        <v>82</v>
      </c>
      <c r="H18" s="12">
        <f t="shared" si="1"/>
        <v>0</v>
      </c>
      <c r="I18" s="20">
        <f t="shared" si="2"/>
        <v>0</v>
      </c>
      <c r="J18" s="54" t="s">
        <v>82</v>
      </c>
      <c r="K18" s="12">
        <f>LOOKUP(J18,$AK$9:$AK$31,$AL$9:$AL$31)</f>
        <v>0</v>
      </c>
      <c r="L18" s="20">
        <f t="shared" si="4"/>
        <v>0</v>
      </c>
      <c r="M18" s="54" t="s">
        <v>98</v>
      </c>
      <c r="N18" s="12">
        <v>7.5</v>
      </c>
      <c r="O18" s="26">
        <f t="shared" si="6"/>
        <v>7.5</v>
      </c>
      <c r="P18" s="27">
        <f t="shared" si="7"/>
        <v>7</v>
      </c>
      <c r="Q18" s="55" t="s">
        <v>82</v>
      </c>
      <c r="R18" s="12">
        <f t="shared" si="8"/>
        <v>0</v>
      </c>
      <c r="S18" s="20">
        <f t="shared" si="9"/>
        <v>7.5</v>
      </c>
      <c r="T18" s="55" t="s">
        <v>82</v>
      </c>
      <c r="U18" s="12">
        <f t="shared" si="10"/>
        <v>0</v>
      </c>
      <c r="V18" s="21">
        <f t="shared" si="11"/>
        <v>7.5</v>
      </c>
      <c r="W18" s="55" t="s">
        <v>82</v>
      </c>
      <c r="X18" s="12">
        <f t="shared" si="21"/>
        <v>0</v>
      </c>
      <c r="Y18" s="21">
        <f t="shared" si="12"/>
        <v>7.5</v>
      </c>
      <c r="Z18" s="55" t="s">
        <v>82</v>
      </c>
      <c r="AA18" s="12">
        <f t="shared" si="13"/>
        <v>0</v>
      </c>
      <c r="AB18" s="21">
        <f t="shared" si="14"/>
        <v>7.5</v>
      </c>
      <c r="AC18" s="30">
        <f t="shared" si="15"/>
        <v>0</v>
      </c>
      <c r="AD18" s="14">
        <f t="shared" si="16"/>
        <v>9</v>
      </c>
      <c r="AE18" s="16" t="str">
        <f t="shared" si="17"/>
        <v>ハヤブサ</v>
      </c>
      <c r="AF18" s="22">
        <f t="shared" si="20"/>
        <v>7.5</v>
      </c>
      <c r="AG18" s="27">
        <f t="shared" si="18"/>
        <v>10</v>
      </c>
      <c r="AH18" s="24" t="s">
        <v>75</v>
      </c>
      <c r="AK18" s="57">
        <v>10</v>
      </c>
      <c r="AL18" s="58">
        <v>5</v>
      </c>
    </row>
    <row r="19" spans="1:38" ht="18" customHeight="1">
      <c r="A19" s="17" t="s">
        <v>120</v>
      </c>
      <c r="B19" s="127" t="s">
        <v>121</v>
      </c>
      <c r="C19" s="24"/>
      <c r="D19" s="54" t="s">
        <v>82</v>
      </c>
      <c r="E19" s="12">
        <f t="shared" ref="E19" si="22">LOOKUP(D19,$AK$9:$AK$31,$AL$9:$AL$31)</f>
        <v>0</v>
      </c>
      <c r="F19" s="19">
        <f t="shared" ref="F19" si="23">E19</f>
        <v>0</v>
      </c>
      <c r="G19" s="54" t="s">
        <v>82</v>
      </c>
      <c r="H19" s="12">
        <f t="shared" ref="H19" si="24">LOOKUP(G19,$AK$9:$AK$31,$AL$9:$AL$31)</f>
        <v>0</v>
      </c>
      <c r="I19" s="20">
        <f t="shared" ref="I19" si="25">F19+H19</f>
        <v>0</v>
      </c>
      <c r="J19" s="55" t="s">
        <v>82</v>
      </c>
      <c r="K19" s="12">
        <f>LOOKUP(J19,$AK$9:$AK$31,$AL$9:$AL$31)</f>
        <v>0</v>
      </c>
      <c r="L19" s="20">
        <f t="shared" ref="L19" si="26">I19+K19</f>
        <v>0</v>
      </c>
      <c r="M19" s="54" t="s">
        <v>123</v>
      </c>
      <c r="N19" s="12">
        <f>LOOKUP(M19,$AK$9:$AK$31,$AL$9:$AL$31)</f>
        <v>5</v>
      </c>
      <c r="O19" s="26">
        <f t="shared" ref="O19" si="27">L19+N19</f>
        <v>5</v>
      </c>
      <c r="P19" s="27">
        <f t="shared" si="7"/>
        <v>9</v>
      </c>
      <c r="Q19" s="55" t="s">
        <v>82</v>
      </c>
      <c r="R19" s="12">
        <f t="shared" ref="R19" si="28">LOOKUP(Q19,$AK$9:$AK$31,$AL$9:$AL$31)</f>
        <v>0</v>
      </c>
      <c r="S19" s="20">
        <f t="shared" ref="S19" si="29">O19+R19</f>
        <v>5</v>
      </c>
      <c r="T19" s="55" t="s">
        <v>82</v>
      </c>
      <c r="U19" s="12">
        <f t="shared" ref="U19" si="30">LOOKUP(T19,$AK$9:$AK$31,$AL$9:$AL$31)</f>
        <v>0</v>
      </c>
      <c r="V19" s="21">
        <f t="shared" ref="V19" si="31">S19+U19</f>
        <v>5</v>
      </c>
      <c r="W19" s="55" t="s">
        <v>82</v>
      </c>
      <c r="X19" s="12">
        <f t="shared" ref="X19" si="32">LOOKUP(W19,$AK$9:$AK$31,$AL$9:$AL$31)</f>
        <v>0</v>
      </c>
      <c r="Y19" s="21">
        <f t="shared" ref="Y19" si="33">V19+X19</f>
        <v>5</v>
      </c>
      <c r="Z19" s="55" t="s">
        <v>82</v>
      </c>
      <c r="AA19" s="12">
        <f t="shared" ref="AA19" si="34">LOOKUP(Z19,$AK$9:$AK$31,$AL$9:$AL$31)</f>
        <v>0</v>
      </c>
      <c r="AB19" s="21">
        <f t="shared" ref="AB19" si="35">Y19+AA19</f>
        <v>5</v>
      </c>
      <c r="AC19" s="30">
        <f t="shared" ref="AC19" si="36">SUM(R19,U19,X19,AA19)</f>
        <v>0</v>
      </c>
      <c r="AD19" s="14">
        <f t="shared" si="16"/>
        <v>9</v>
      </c>
      <c r="AE19" s="16" t="str">
        <f t="shared" ref="AE19" si="37">A19</f>
        <v>うらなみⅨ</v>
      </c>
      <c r="AF19" s="22">
        <f t="shared" ref="AF19" si="38">O19+AC19</f>
        <v>5</v>
      </c>
      <c r="AG19" s="27">
        <f t="shared" si="18"/>
        <v>11</v>
      </c>
      <c r="AH19" s="24">
        <v>1</v>
      </c>
      <c r="AK19" s="57">
        <v>11</v>
      </c>
      <c r="AL19" s="58">
        <v>5</v>
      </c>
    </row>
    <row r="20" spans="1:38" ht="18" customHeight="1">
      <c r="A20" s="17"/>
      <c r="B20" s="15"/>
      <c r="C20" s="56"/>
      <c r="D20" s="54"/>
      <c r="E20" s="12"/>
      <c r="F20" s="20"/>
      <c r="G20" s="54"/>
      <c r="H20" s="12"/>
      <c r="I20" s="20"/>
      <c r="J20" s="55"/>
      <c r="K20" s="12"/>
      <c r="L20" s="20"/>
      <c r="M20" s="54"/>
      <c r="N20" s="12"/>
      <c r="O20" s="26"/>
      <c r="P20" s="27"/>
      <c r="Q20" s="55"/>
      <c r="R20" s="12"/>
      <c r="S20" s="20"/>
      <c r="T20" s="55"/>
      <c r="U20" s="12"/>
      <c r="V20" s="21"/>
      <c r="W20" s="55"/>
      <c r="X20" s="12"/>
      <c r="Y20" s="21"/>
      <c r="Z20" s="55"/>
      <c r="AA20" s="12"/>
      <c r="AB20" s="21"/>
      <c r="AC20" s="30"/>
      <c r="AD20" s="14"/>
      <c r="AE20" s="16"/>
      <c r="AF20" s="22"/>
      <c r="AG20" s="27"/>
      <c r="AH20" s="24"/>
      <c r="AK20" s="57">
        <v>12</v>
      </c>
      <c r="AL20" s="58">
        <v>5</v>
      </c>
    </row>
    <row r="21" spans="1:38" ht="18" customHeight="1">
      <c r="A21" s="17"/>
      <c r="B21" s="15"/>
      <c r="C21" s="56"/>
      <c r="D21" s="54"/>
      <c r="E21" s="12"/>
      <c r="F21" s="20"/>
      <c r="G21" s="54"/>
      <c r="H21" s="12"/>
      <c r="I21" s="20"/>
      <c r="J21" s="55"/>
      <c r="K21" s="12"/>
      <c r="L21" s="20"/>
      <c r="M21" s="54"/>
      <c r="N21" s="12"/>
      <c r="O21" s="26"/>
      <c r="P21" s="27"/>
      <c r="Q21" s="55"/>
      <c r="R21" s="12"/>
      <c r="S21" s="20"/>
      <c r="T21" s="55"/>
      <c r="U21" s="12"/>
      <c r="V21" s="21"/>
      <c r="W21" s="55"/>
      <c r="X21" s="12"/>
      <c r="Y21" s="21"/>
      <c r="Z21" s="55"/>
      <c r="AA21" s="12"/>
      <c r="AB21" s="21"/>
      <c r="AC21" s="30"/>
      <c r="AD21" s="14"/>
      <c r="AE21" s="16"/>
      <c r="AF21" s="22"/>
      <c r="AG21" s="27"/>
      <c r="AH21" s="24"/>
      <c r="AK21" s="57">
        <v>13</v>
      </c>
      <c r="AL21" s="58">
        <v>5</v>
      </c>
    </row>
    <row r="22" spans="1:38" ht="18" customHeight="1">
      <c r="A22" s="17"/>
      <c r="B22" s="18"/>
      <c r="C22" s="24"/>
      <c r="D22" s="54"/>
      <c r="E22" s="12"/>
      <c r="F22" s="20"/>
      <c r="G22" s="55"/>
      <c r="H22" s="12"/>
      <c r="I22" s="20"/>
      <c r="J22" s="55"/>
      <c r="K22" s="12"/>
      <c r="L22" s="20"/>
      <c r="M22" s="54"/>
      <c r="N22" s="12"/>
      <c r="O22" s="26"/>
      <c r="P22" s="27"/>
      <c r="Q22" s="55"/>
      <c r="R22" s="12"/>
      <c r="S22" s="20"/>
      <c r="T22" s="55"/>
      <c r="U22" s="12"/>
      <c r="V22" s="21"/>
      <c r="W22" s="55"/>
      <c r="X22" s="12"/>
      <c r="Y22" s="21"/>
      <c r="Z22" s="55"/>
      <c r="AA22" s="12"/>
      <c r="AB22" s="21"/>
      <c r="AC22" s="30"/>
      <c r="AD22" s="14"/>
      <c r="AE22" s="16"/>
      <c r="AF22" s="22"/>
      <c r="AG22" s="27"/>
      <c r="AH22" s="24"/>
      <c r="AK22" s="57">
        <v>14</v>
      </c>
      <c r="AL22" s="58">
        <v>5</v>
      </c>
    </row>
    <row r="23" spans="1:38" ht="18" customHeight="1">
      <c r="A23" s="17"/>
      <c r="B23" s="15"/>
      <c r="C23" s="24"/>
      <c r="D23" s="54"/>
      <c r="E23" s="12"/>
      <c r="F23" s="20"/>
      <c r="G23" s="55"/>
      <c r="H23" s="12"/>
      <c r="I23" s="20"/>
      <c r="J23" s="55"/>
      <c r="K23" s="12"/>
      <c r="L23" s="20"/>
      <c r="M23" s="55"/>
      <c r="N23" s="12"/>
      <c r="O23" s="26"/>
      <c r="P23" s="27"/>
      <c r="Q23" s="55"/>
      <c r="R23" s="12"/>
      <c r="S23" s="20"/>
      <c r="T23" s="55"/>
      <c r="U23" s="12"/>
      <c r="V23" s="21"/>
      <c r="W23" s="55"/>
      <c r="X23" s="12"/>
      <c r="Y23" s="21"/>
      <c r="Z23" s="55"/>
      <c r="AA23" s="12"/>
      <c r="AB23" s="21"/>
      <c r="AC23" s="30"/>
      <c r="AD23" s="14"/>
      <c r="AE23" s="16"/>
      <c r="AF23" s="22"/>
      <c r="AG23" s="27"/>
      <c r="AH23" s="24"/>
      <c r="AK23" s="57">
        <v>15</v>
      </c>
      <c r="AL23" s="58">
        <v>5</v>
      </c>
    </row>
    <row r="24" spans="1:38" ht="18" customHeight="1" thickBot="1">
      <c r="A24" s="59"/>
      <c r="B24" s="60"/>
      <c r="C24" s="61"/>
      <c r="D24" s="62"/>
      <c r="E24" s="63"/>
      <c r="F24" s="64"/>
      <c r="G24" s="62"/>
      <c r="H24" s="63"/>
      <c r="I24" s="64"/>
      <c r="J24" s="62"/>
      <c r="K24" s="63"/>
      <c r="L24" s="64"/>
      <c r="M24" s="62"/>
      <c r="N24" s="63"/>
      <c r="O24" s="65"/>
      <c r="P24" s="66"/>
      <c r="Q24" s="62"/>
      <c r="R24" s="63"/>
      <c r="S24" s="64"/>
      <c r="T24" s="62"/>
      <c r="U24" s="63"/>
      <c r="V24" s="64"/>
      <c r="W24" s="62"/>
      <c r="X24" s="63"/>
      <c r="Y24" s="64"/>
      <c r="Z24" s="62"/>
      <c r="AA24" s="63"/>
      <c r="AB24" s="64"/>
      <c r="AC24" s="67"/>
      <c r="AD24" s="38"/>
      <c r="AE24" s="68"/>
      <c r="AF24" s="69"/>
      <c r="AG24" s="70"/>
      <c r="AH24" s="71"/>
      <c r="AK24" s="99" t="s">
        <v>59</v>
      </c>
      <c r="AL24" s="58">
        <v>0</v>
      </c>
    </row>
    <row r="25" spans="1:38" ht="18" customHeight="1" thickBot="1">
      <c r="A25" s="157" t="s">
        <v>16</v>
      </c>
      <c r="B25" s="158"/>
      <c r="C25" s="72"/>
      <c r="D25" s="159">
        <v>2</v>
      </c>
      <c r="E25" s="160"/>
      <c r="F25" s="161"/>
      <c r="G25" s="159">
        <v>0</v>
      </c>
      <c r="H25" s="160"/>
      <c r="I25" s="161"/>
      <c r="J25" s="159">
        <v>4</v>
      </c>
      <c r="K25" s="160"/>
      <c r="L25" s="161"/>
      <c r="M25" s="159">
        <v>7</v>
      </c>
      <c r="N25" s="160"/>
      <c r="O25" s="161"/>
      <c r="P25" s="74">
        <f>SUM(D25:O25)</f>
        <v>13</v>
      </c>
      <c r="Q25" s="159">
        <v>6</v>
      </c>
      <c r="R25" s="160"/>
      <c r="S25" s="161"/>
      <c r="T25" s="159">
        <v>6</v>
      </c>
      <c r="U25" s="160"/>
      <c r="V25" s="161"/>
      <c r="W25" s="159">
        <v>2</v>
      </c>
      <c r="X25" s="160"/>
      <c r="Y25" s="161"/>
      <c r="Z25" s="159">
        <v>3</v>
      </c>
      <c r="AA25" s="160"/>
      <c r="AB25" s="161"/>
      <c r="AC25" s="75"/>
      <c r="AD25" s="76">
        <f>SUM(Q25:AB25)</f>
        <v>17</v>
      </c>
      <c r="AE25" s="77"/>
      <c r="AF25" s="78"/>
      <c r="AG25" s="79">
        <f>SUM(AD25,P25)</f>
        <v>30</v>
      </c>
      <c r="AH25" s="80"/>
      <c r="AK25" s="103" t="s">
        <v>75</v>
      </c>
      <c r="AL25" s="50" t="s">
        <v>80</v>
      </c>
    </row>
    <row r="26" spans="1:38" ht="18" customHeight="1">
      <c r="A26" s="81"/>
      <c r="B26" s="82"/>
      <c r="C26" s="57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36"/>
      <c r="Q26" s="58"/>
      <c r="R26" s="58"/>
      <c r="S26" s="58"/>
      <c r="T26" s="58"/>
      <c r="U26" s="58"/>
      <c r="V26" s="58"/>
      <c r="W26" s="58"/>
      <c r="X26" s="58"/>
      <c r="Y26" s="58"/>
      <c r="Z26" s="11"/>
      <c r="AA26" s="11"/>
      <c r="AB26" s="11"/>
      <c r="AC26" s="83"/>
      <c r="AD26" s="84"/>
      <c r="AE26" s="84"/>
      <c r="AF26" s="83"/>
      <c r="AG26" s="85"/>
      <c r="AH26" s="86"/>
      <c r="AK26" s="103" t="s">
        <v>76</v>
      </c>
      <c r="AL26" s="58">
        <v>4</v>
      </c>
    </row>
    <row r="27" spans="1:38" ht="18" customHeight="1">
      <c r="A27" s="81"/>
      <c r="B27" s="82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36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87"/>
      <c r="AD27" s="36"/>
      <c r="AE27" s="36"/>
      <c r="AF27" s="87"/>
      <c r="AG27" s="88"/>
      <c r="AH27" s="89"/>
      <c r="AK27" s="103" t="s">
        <v>86</v>
      </c>
      <c r="AL27" s="58">
        <v>5</v>
      </c>
    </row>
    <row r="28" spans="1:38" ht="18" customHeight="1">
      <c r="A28" s="90" t="s">
        <v>45</v>
      </c>
      <c r="B28" s="91" t="s">
        <v>25</v>
      </c>
      <c r="C28" s="170" t="s">
        <v>110</v>
      </c>
      <c r="D28" s="170"/>
      <c r="E28" s="170"/>
      <c r="F28" s="170"/>
      <c r="G28" s="92" t="s">
        <v>66</v>
      </c>
      <c r="H28" s="93"/>
      <c r="I28" s="93"/>
      <c r="J28" s="93"/>
      <c r="K28" s="93"/>
      <c r="L28" s="94" t="s">
        <v>50</v>
      </c>
      <c r="N28" s="96"/>
      <c r="O28" s="96"/>
      <c r="P28" s="96"/>
      <c r="Q28" s="88" t="s">
        <v>25</v>
      </c>
      <c r="R28" s="170" t="s">
        <v>110</v>
      </c>
      <c r="S28" s="170"/>
      <c r="T28" s="170"/>
      <c r="U28" s="170"/>
      <c r="V28" s="171" t="s">
        <v>38</v>
      </c>
      <c r="W28" s="171"/>
      <c r="X28" s="171"/>
      <c r="Y28" s="58"/>
      <c r="Z28" s="171" t="s">
        <v>81</v>
      </c>
      <c r="AA28" s="171"/>
      <c r="AB28" s="171"/>
      <c r="AC28" s="171"/>
      <c r="AD28" s="171"/>
      <c r="AE28" s="171"/>
      <c r="AF28" s="171"/>
      <c r="AG28" s="171"/>
      <c r="AH28" s="172"/>
      <c r="AK28" s="103" t="s">
        <v>77</v>
      </c>
      <c r="AL28" s="58">
        <v>4</v>
      </c>
    </row>
    <row r="29" spans="1:38" ht="18" customHeight="1">
      <c r="A29" s="97"/>
      <c r="B29" s="91"/>
      <c r="C29" s="173"/>
      <c r="D29" s="173"/>
      <c r="E29" s="173"/>
      <c r="F29" s="173"/>
      <c r="G29" s="98"/>
      <c r="H29" s="98"/>
      <c r="I29" s="98"/>
      <c r="J29" s="98"/>
      <c r="K29" s="98"/>
      <c r="L29" s="98"/>
      <c r="N29" s="99"/>
      <c r="O29" s="99"/>
      <c r="P29" s="99"/>
      <c r="Q29" s="88"/>
      <c r="S29" s="174"/>
      <c r="T29" s="174"/>
      <c r="U29" s="174"/>
      <c r="V29" s="174"/>
      <c r="W29" s="174"/>
      <c r="X29" s="174"/>
      <c r="Y29" s="58"/>
      <c r="Z29" s="171" t="s">
        <v>44</v>
      </c>
      <c r="AA29" s="171"/>
      <c r="AB29" s="171"/>
      <c r="AC29" s="171"/>
      <c r="AD29" s="171"/>
      <c r="AE29" s="171"/>
      <c r="AF29" s="171"/>
      <c r="AG29" s="171"/>
      <c r="AH29" s="172"/>
      <c r="AK29" s="103" t="s">
        <v>78</v>
      </c>
      <c r="AL29" s="58">
        <v>4</v>
      </c>
    </row>
    <row r="30" spans="1:38" ht="18" customHeight="1">
      <c r="A30" s="90" t="s">
        <v>26</v>
      </c>
      <c r="B30" s="91" t="s">
        <v>25</v>
      </c>
      <c r="C30" s="170" t="s">
        <v>112</v>
      </c>
      <c r="D30" s="170"/>
      <c r="E30" s="170"/>
      <c r="F30" s="170"/>
      <c r="G30" s="93" t="s">
        <v>30</v>
      </c>
      <c r="H30" s="93"/>
      <c r="I30" s="93"/>
      <c r="J30" s="93"/>
      <c r="K30" s="93"/>
      <c r="L30" s="94" t="s">
        <v>56</v>
      </c>
      <c r="N30" s="100"/>
      <c r="O30" s="100"/>
      <c r="P30" s="100"/>
      <c r="Q30" s="88" t="s">
        <v>25</v>
      </c>
      <c r="R30" s="170" t="s">
        <v>112</v>
      </c>
      <c r="S30" s="170"/>
      <c r="T30" s="170"/>
      <c r="U30" s="170"/>
      <c r="V30" s="171" t="s">
        <v>39</v>
      </c>
      <c r="W30" s="171"/>
      <c r="X30" s="171"/>
      <c r="Y30" s="58"/>
      <c r="Z30" s="171" t="s">
        <v>118</v>
      </c>
      <c r="AA30" s="171"/>
      <c r="AB30" s="171"/>
      <c r="AC30" s="171"/>
      <c r="AD30" s="171"/>
      <c r="AE30" s="171"/>
      <c r="AF30" s="171"/>
      <c r="AG30" s="171"/>
      <c r="AH30" s="172"/>
      <c r="AK30" s="103" t="s">
        <v>79</v>
      </c>
      <c r="AL30" s="58">
        <v>5</v>
      </c>
    </row>
    <row r="31" spans="1:38" ht="18" customHeight="1">
      <c r="A31" s="97"/>
      <c r="B31" s="91"/>
      <c r="C31" s="173"/>
      <c r="D31" s="173"/>
      <c r="E31" s="173"/>
      <c r="F31" s="173"/>
      <c r="G31" s="98"/>
      <c r="H31" s="98"/>
      <c r="I31" s="98"/>
      <c r="J31" s="98"/>
      <c r="K31" s="98"/>
      <c r="L31" s="98"/>
      <c r="N31" s="99"/>
      <c r="O31" s="99"/>
      <c r="P31" s="99"/>
      <c r="Q31" s="88"/>
      <c r="V31" s="174"/>
      <c r="W31" s="174"/>
      <c r="X31" s="174"/>
      <c r="Y31" s="58"/>
      <c r="Z31" s="171" t="s">
        <v>119</v>
      </c>
      <c r="AA31" s="171"/>
      <c r="AB31" s="171"/>
      <c r="AC31" s="171"/>
      <c r="AD31" s="171"/>
      <c r="AE31" s="171"/>
      <c r="AF31" s="171"/>
      <c r="AG31" s="171"/>
      <c r="AH31" s="172"/>
      <c r="AK31" s="103" t="s">
        <v>85</v>
      </c>
      <c r="AL31" s="58">
        <v>4</v>
      </c>
    </row>
    <row r="32" spans="1:38" ht="18" customHeight="1">
      <c r="A32" s="90" t="s">
        <v>27</v>
      </c>
      <c r="B32" s="91" t="s">
        <v>25</v>
      </c>
      <c r="C32" s="170" t="s">
        <v>114</v>
      </c>
      <c r="D32" s="170"/>
      <c r="E32" s="170"/>
      <c r="F32" s="170"/>
      <c r="G32" s="93" t="s">
        <v>31</v>
      </c>
      <c r="H32" s="93"/>
      <c r="I32" s="93"/>
      <c r="J32" s="93"/>
      <c r="K32" s="93"/>
      <c r="L32" s="101" t="s">
        <v>34</v>
      </c>
      <c r="N32" s="96"/>
      <c r="O32" s="96"/>
      <c r="P32" s="96"/>
      <c r="Q32" s="88" t="s">
        <v>25</v>
      </c>
      <c r="R32" s="170" t="s">
        <v>84</v>
      </c>
      <c r="S32" s="170"/>
      <c r="T32" s="170"/>
      <c r="U32" s="170"/>
      <c r="V32" s="171" t="s">
        <v>40</v>
      </c>
      <c r="W32" s="171"/>
      <c r="X32" s="171"/>
      <c r="Y32" s="58"/>
      <c r="Z32" s="171" t="s">
        <v>54</v>
      </c>
      <c r="AA32" s="171"/>
      <c r="AB32" s="171"/>
      <c r="AC32" s="171"/>
      <c r="AD32" s="171"/>
      <c r="AE32" s="171"/>
      <c r="AF32" s="171"/>
      <c r="AG32" s="171"/>
      <c r="AH32" s="172"/>
      <c r="AK32" s="50" t="s">
        <v>80</v>
      </c>
    </row>
    <row r="33" spans="1:37" ht="18" customHeight="1">
      <c r="A33" s="97"/>
      <c r="B33" s="91"/>
      <c r="C33" s="173"/>
      <c r="D33" s="173"/>
      <c r="E33" s="173"/>
      <c r="F33" s="173"/>
      <c r="G33" s="98"/>
      <c r="H33" s="98"/>
      <c r="I33" s="98"/>
      <c r="J33" s="98"/>
      <c r="K33" s="98"/>
      <c r="L33" s="50"/>
      <c r="Q33" s="43"/>
      <c r="V33" s="174"/>
      <c r="W33" s="174"/>
      <c r="X33" s="174"/>
      <c r="Y33" s="58"/>
      <c r="Z33" s="171"/>
      <c r="AA33" s="171"/>
      <c r="AB33" s="171"/>
      <c r="AC33" s="171"/>
      <c r="AD33" s="171"/>
      <c r="AE33" s="171"/>
      <c r="AF33" s="171"/>
      <c r="AG33" s="171"/>
      <c r="AH33" s="172"/>
      <c r="AK33" s="50"/>
    </row>
    <row r="34" spans="1:37" ht="18" customHeight="1">
      <c r="A34" s="90" t="s">
        <v>28</v>
      </c>
      <c r="B34" s="91" t="s">
        <v>25</v>
      </c>
      <c r="C34" s="170" t="s">
        <v>110</v>
      </c>
      <c r="D34" s="170"/>
      <c r="E34" s="170"/>
      <c r="F34" s="170"/>
      <c r="G34" s="93" t="s">
        <v>32</v>
      </c>
      <c r="H34" s="93"/>
      <c r="I34" s="93"/>
      <c r="J34" s="102"/>
      <c r="K34" s="93"/>
      <c r="L34" s="101" t="s">
        <v>35</v>
      </c>
      <c r="N34" s="96"/>
      <c r="O34" s="96"/>
      <c r="P34" s="96"/>
      <c r="Q34" s="88" t="s">
        <v>25</v>
      </c>
      <c r="R34" s="170" t="s">
        <v>84</v>
      </c>
      <c r="S34" s="170"/>
      <c r="T34" s="170"/>
      <c r="U34" s="170"/>
      <c r="V34" s="175" t="s">
        <v>41</v>
      </c>
      <c r="W34" s="175"/>
      <c r="X34" s="175"/>
      <c r="Y34" s="58"/>
      <c r="Z34" s="171" t="s">
        <v>60</v>
      </c>
      <c r="AA34" s="171"/>
      <c r="AB34" s="171"/>
      <c r="AC34" s="171"/>
      <c r="AD34" s="171"/>
      <c r="AE34" s="171"/>
      <c r="AF34" s="171"/>
      <c r="AG34" s="171"/>
      <c r="AH34" s="172"/>
    </row>
    <row r="35" spans="1:37" ht="18" customHeight="1">
      <c r="A35" s="90"/>
      <c r="B35" s="91"/>
      <c r="C35" s="173"/>
      <c r="D35" s="173"/>
      <c r="E35" s="173"/>
      <c r="F35" s="173"/>
      <c r="G35" s="98"/>
      <c r="H35" s="98"/>
      <c r="I35" s="98"/>
      <c r="J35" s="98"/>
      <c r="K35" s="98"/>
      <c r="L35" s="101"/>
      <c r="N35" s="36"/>
      <c r="O35" s="36"/>
      <c r="P35" s="36"/>
      <c r="Q35" s="88"/>
      <c r="S35" s="174"/>
      <c r="T35" s="174"/>
      <c r="U35" s="174"/>
      <c r="V35" s="174"/>
      <c r="W35" s="174"/>
      <c r="X35" s="174"/>
      <c r="Y35" s="58"/>
      <c r="Z35" s="171"/>
      <c r="AA35" s="171"/>
      <c r="AB35" s="171"/>
      <c r="AC35" s="171"/>
      <c r="AD35" s="171"/>
      <c r="AE35" s="171"/>
      <c r="AF35" s="171"/>
      <c r="AG35" s="171"/>
      <c r="AH35" s="172"/>
    </row>
    <row r="36" spans="1:37" ht="18" customHeight="1">
      <c r="A36" s="90" t="s">
        <v>29</v>
      </c>
      <c r="B36" s="91" t="s">
        <v>25</v>
      </c>
      <c r="C36" s="170" t="s">
        <v>112</v>
      </c>
      <c r="D36" s="170"/>
      <c r="E36" s="170"/>
      <c r="F36" s="170"/>
      <c r="G36" s="93" t="s">
        <v>33</v>
      </c>
      <c r="H36" s="93"/>
      <c r="I36" s="93"/>
      <c r="J36" s="93"/>
      <c r="K36" s="93"/>
      <c r="L36" s="101" t="s">
        <v>36</v>
      </c>
      <c r="N36" s="96"/>
      <c r="O36" s="96"/>
      <c r="P36" s="96"/>
      <c r="Q36" s="88" t="s">
        <v>25</v>
      </c>
      <c r="R36" s="176"/>
      <c r="S36" s="176"/>
      <c r="T36" s="176"/>
      <c r="U36" s="176"/>
      <c r="V36" s="171" t="s">
        <v>42</v>
      </c>
      <c r="W36" s="171"/>
      <c r="X36" s="171"/>
      <c r="Y36" s="58"/>
      <c r="Z36" s="171"/>
      <c r="AA36" s="171"/>
      <c r="AB36" s="171"/>
      <c r="AC36" s="171"/>
      <c r="AD36" s="171"/>
      <c r="AE36" s="171"/>
      <c r="AF36" s="171"/>
      <c r="AG36" s="171"/>
      <c r="AH36" s="172"/>
    </row>
    <row r="37" spans="1:37" ht="18" customHeight="1">
      <c r="A37" s="104"/>
      <c r="C37" s="105"/>
      <c r="D37" s="106"/>
      <c r="E37" s="105"/>
      <c r="F37" s="105"/>
      <c r="L37" s="50"/>
      <c r="Q37" s="88"/>
      <c r="S37" s="174"/>
      <c r="T37" s="174"/>
      <c r="U37" s="174"/>
      <c r="V37" s="174"/>
      <c r="W37" s="174"/>
      <c r="X37" s="174"/>
      <c r="Y37" s="58"/>
      <c r="Z37" s="171"/>
      <c r="AA37" s="171"/>
      <c r="AB37" s="171"/>
      <c r="AC37" s="171"/>
      <c r="AD37" s="171"/>
      <c r="AE37" s="171"/>
      <c r="AF37" s="171"/>
      <c r="AG37" s="171"/>
      <c r="AH37" s="172"/>
    </row>
    <row r="38" spans="1:37" ht="18" customHeight="1">
      <c r="A38" s="107" t="s">
        <v>51</v>
      </c>
      <c r="B38" s="88" t="s">
        <v>25</v>
      </c>
      <c r="C38" s="170" t="s">
        <v>112</v>
      </c>
      <c r="D38" s="170"/>
      <c r="E38" s="170"/>
      <c r="F38" s="170"/>
      <c r="G38" s="93" t="s">
        <v>52</v>
      </c>
      <c r="H38" s="93"/>
      <c r="I38" s="93"/>
      <c r="J38" s="93"/>
      <c r="K38" s="93"/>
      <c r="L38" s="101" t="s">
        <v>37</v>
      </c>
      <c r="N38" s="96"/>
      <c r="O38" s="96"/>
      <c r="P38" s="96"/>
      <c r="Q38" s="88" t="s">
        <v>25</v>
      </c>
      <c r="R38" s="170"/>
      <c r="S38" s="170"/>
      <c r="T38" s="170"/>
      <c r="U38" s="170"/>
      <c r="V38" s="171" t="s">
        <v>43</v>
      </c>
      <c r="W38" s="171"/>
      <c r="X38" s="171"/>
      <c r="Y38" s="58"/>
      <c r="Z38" s="171"/>
      <c r="AA38" s="171"/>
      <c r="AB38" s="171"/>
      <c r="AC38" s="171"/>
      <c r="AD38" s="171"/>
      <c r="AE38" s="171"/>
      <c r="AF38" s="171"/>
      <c r="AG38" s="171"/>
      <c r="AH38" s="172"/>
    </row>
    <row r="39" spans="1:37" ht="13.5" thickBot="1">
      <c r="A39" s="108"/>
      <c r="B39" s="109"/>
      <c r="C39" s="177"/>
      <c r="D39" s="177"/>
      <c r="E39" s="177"/>
      <c r="F39" s="177"/>
      <c r="G39" s="110"/>
      <c r="H39" s="111"/>
      <c r="I39" s="111"/>
      <c r="J39" s="110"/>
      <c r="K39" s="111"/>
      <c r="L39" s="111"/>
      <c r="M39" s="110"/>
      <c r="N39" s="111"/>
      <c r="O39" s="111"/>
      <c r="P39" s="111"/>
      <c r="Q39" s="110"/>
      <c r="R39" s="111"/>
      <c r="S39" s="73"/>
      <c r="T39" s="73"/>
      <c r="U39" s="73"/>
      <c r="V39" s="111"/>
      <c r="W39" s="110"/>
      <c r="X39" s="111"/>
      <c r="Y39" s="111"/>
      <c r="Z39" s="110"/>
      <c r="AA39" s="111"/>
      <c r="AB39" s="111"/>
      <c r="AC39" s="111"/>
      <c r="AD39" s="111"/>
      <c r="AE39" s="112"/>
      <c r="AF39" s="112"/>
      <c r="AG39" s="112"/>
      <c r="AH39" s="113"/>
    </row>
    <row r="40" spans="1:37">
      <c r="A40" s="114"/>
      <c r="B40" s="53"/>
      <c r="C40" s="98"/>
      <c r="D40" s="98"/>
      <c r="E40" s="98"/>
      <c r="F40" s="98"/>
      <c r="G40" s="115"/>
      <c r="H40" s="116"/>
      <c r="I40" s="116"/>
      <c r="J40" s="115"/>
      <c r="K40" s="116"/>
      <c r="L40" s="116"/>
      <c r="M40" s="115"/>
      <c r="N40" s="116"/>
      <c r="O40" s="116"/>
      <c r="P40" s="116"/>
      <c r="Q40" s="115"/>
      <c r="R40" s="116"/>
      <c r="S40" s="58"/>
      <c r="T40" s="58"/>
      <c r="U40" s="58"/>
      <c r="V40" s="116"/>
      <c r="W40" s="115"/>
      <c r="X40" s="116"/>
      <c r="Y40" s="116"/>
      <c r="Z40" s="115"/>
      <c r="AA40" s="116"/>
      <c r="AB40" s="116"/>
      <c r="AC40" s="116"/>
      <c r="AD40" s="116"/>
      <c r="AE40" s="114"/>
      <c r="AF40" s="114"/>
      <c r="AG40" s="114"/>
      <c r="AH40" s="114"/>
    </row>
    <row r="41" spans="1:37">
      <c r="A41" s="114"/>
      <c r="B41" s="53"/>
      <c r="C41" s="98"/>
      <c r="D41" s="98"/>
      <c r="E41" s="98"/>
      <c r="F41" s="98"/>
      <c r="G41" s="115"/>
      <c r="H41" s="116"/>
      <c r="I41" s="116"/>
      <c r="J41" s="115"/>
      <c r="K41" s="116"/>
      <c r="L41" s="116"/>
      <c r="M41" s="115"/>
      <c r="N41" s="116"/>
      <c r="O41" s="116"/>
      <c r="P41" s="116"/>
      <c r="Q41" s="115"/>
      <c r="R41" s="116"/>
      <c r="S41" s="58"/>
      <c r="T41" s="58"/>
      <c r="U41" s="58"/>
      <c r="V41" s="116"/>
      <c r="W41" s="115"/>
      <c r="X41" s="116"/>
      <c r="Y41" s="116"/>
      <c r="Z41" s="115"/>
      <c r="AA41" s="116"/>
      <c r="AB41" s="116"/>
      <c r="AC41" s="116"/>
      <c r="AD41" s="116"/>
      <c r="AE41" s="114"/>
      <c r="AF41" s="114"/>
      <c r="AG41" s="114"/>
      <c r="AH41" s="114"/>
    </row>
    <row r="42" spans="1:37">
      <c r="A42" s="114"/>
      <c r="B42" s="53"/>
      <c r="C42" s="98"/>
      <c r="D42" s="98"/>
      <c r="E42" s="98"/>
      <c r="F42" s="98"/>
      <c r="G42" s="115"/>
      <c r="H42" s="116"/>
      <c r="I42" s="116"/>
      <c r="J42" s="115"/>
      <c r="K42" s="116"/>
      <c r="L42" s="116"/>
      <c r="M42" s="115"/>
      <c r="N42" s="116"/>
      <c r="O42" s="116"/>
      <c r="P42" s="116"/>
      <c r="Q42" s="115"/>
      <c r="R42" s="116"/>
      <c r="S42" s="58"/>
      <c r="T42" s="58"/>
      <c r="U42" s="58"/>
      <c r="V42" s="116"/>
      <c r="W42" s="115"/>
      <c r="X42" s="116"/>
      <c r="Y42" s="116"/>
      <c r="Z42" s="115"/>
      <c r="AA42" s="116"/>
      <c r="AB42" s="116"/>
      <c r="AC42" s="116"/>
      <c r="AD42" s="116"/>
      <c r="AE42" s="114"/>
      <c r="AF42" s="114"/>
      <c r="AG42" s="114"/>
      <c r="AH42" s="114"/>
    </row>
    <row r="43" spans="1:37" ht="18" customHeight="1">
      <c r="A43" s="53"/>
      <c r="C43" s="57"/>
      <c r="D43" s="58"/>
      <c r="E43" s="58"/>
      <c r="F43" s="58"/>
      <c r="P43" s="117"/>
      <c r="Q43" s="118"/>
      <c r="R43" s="119"/>
      <c r="S43" s="58"/>
      <c r="T43" s="58"/>
      <c r="U43" s="58"/>
      <c r="V43" s="119"/>
      <c r="W43" s="118"/>
      <c r="X43" s="119"/>
      <c r="Y43" s="119"/>
      <c r="Z43" s="118"/>
      <c r="AA43" s="119"/>
      <c r="AB43" s="119"/>
      <c r="AC43" s="119"/>
      <c r="AD43" s="119"/>
    </row>
    <row r="44" spans="1:37" ht="18" customHeight="1">
      <c r="C44" s="57"/>
      <c r="D44" s="58"/>
      <c r="E44" s="58"/>
      <c r="F44" s="58"/>
      <c r="S44" s="58"/>
      <c r="T44" s="58"/>
      <c r="U44" s="58"/>
      <c r="AJ44" s="44"/>
    </row>
    <row r="45" spans="1:37">
      <c r="E45" s="58"/>
      <c r="F45" s="58"/>
      <c r="S45" s="58"/>
      <c r="T45" s="58"/>
      <c r="U45" s="58"/>
    </row>
    <row r="46" spans="1:37">
      <c r="A46" s="148" t="s">
        <v>20</v>
      </c>
      <c r="B46" s="149"/>
      <c r="C46" s="150"/>
      <c r="D46" s="134" t="s">
        <v>95</v>
      </c>
      <c r="E46" s="135"/>
      <c r="F46" s="136"/>
      <c r="G46" s="134" t="s">
        <v>94</v>
      </c>
      <c r="H46" s="135"/>
      <c r="I46" s="136"/>
      <c r="J46" s="134" t="s">
        <v>89</v>
      </c>
      <c r="K46" s="135"/>
      <c r="L46" s="136"/>
      <c r="M46" s="134" t="s">
        <v>111</v>
      </c>
      <c r="N46" s="135"/>
      <c r="O46" s="136"/>
      <c r="P46" s="1" t="s">
        <v>21</v>
      </c>
      <c r="Q46" s="134" t="s">
        <v>109</v>
      </c>
      <c r="R46" s="135"/>
      <c r="S46" s="136"/>
      <c r="T46" s="134" t="s">
        <v>67</v>
      </c>
      <c r="U46" s="135"/>
      <c r="V46" s="136"/>
      <c r="W46" s="134" t="s">
        <v>115</v>
      </c>
      <c r="X46" s="135"/>
      <c r="Y46" s="136"/>
      <c r="Z46" s="134" t="s">
        <v>68</v>
      </c>
      <c r="AA46" s="135"/>
      <c r="AB46" s="136"/>
      <c r="AC46" s="137" t="s">
        <v>21</v>
      </c>
      <c r="AD46" s="138"/>
      <c r="AE46" s="139" t="s">
        <v>58</v>
      </c>
      <c r="AF46" s="140"/>
      <c r="AG46" s="140"/>
      <c r="AH46" s="4" t="s">
        <v>22</v>
      </c>
    </row>
    <row r="47" spans="1:37" ht="13.5" thickBot="1">
      <c r="A47" s="141" t="s">
        <v>23</v>
      </c>
      <c r="B47" s="142"/>
      <c r="C47" s="143"/>
      <c r="D47" s="131" t="s">
        <v>55</v>
      </c>
      <c r="E47" s="132"/>
      <c r="F47" s="133"/>
      <c r="G47" s="131" t="s">
        <v>61</v>
      </c>
      <c r="H47" s="132"/>
      <c r="I47" s="133"/>
      <c r="J47" s="131" t="s">
        <v>65</v>
      </c>
      <c r="K47" s="132"/>
      <c r="L47" s="133"/>
      <c r="M47" s="128" t="s">
        <v>64</v>
      </c>
      <c r="N47" s="129"/>
      <c r="O47" s="130"/>
      <c r="P47" s="4"/>
      <c r="Q47" s="131" t="s">
        <v>67</v>
      </c>
      <c r="R47" s="132"/>
      <c r="S47" s="133"/>
      <c r="T47" s="131" t="s">
        <v>113</v>
      </c>
      <c r="U47" s="132"/>
      <c r="V47" s="133"/>
      <c r="W47" s="128" t="s">
        <v>62</v>
      </c>
      <c r="X47" s="129"/>
      <c r="Y47" s="130"/>
      <c r="Z47" s="131" t="s">
        <v>69</v>
      </c>
      <c r="AA47" s="132"/>
      <c r="AB47" s="133"/>
      <c r="AC47" s="2"/>
      <c r="AD47" s="3"/>
      <c r="AE47" s="2"/>
      <c r="AF47" s="3"/>
      <c r="AG47" s="3"/>
      <c r="AH47" s="4" t="s">
        <v>24</v>
      </c>
      <c r="AI47" s="51" t="s">
        <v>70</v>
      </c>
    </row>
    <row r="48" spans="1:37">
      <c r="E48" s="35"/>
      <c r="F48" s="35"/>
      <c r="G48" s="35"/>
      <c r="S48" s="58"/>
      <c r="T48" s="58"/>
      <c r="U48" s="58"/>
    </row>
    <row r="49" spans="5:21">
      <c r="E49" s="35"/>
      <c r="F49" s="35"/>
      <c r="G49" s="35"/>
      <c r="S49" s="58"/>
      <c r="T49" s="58"/>
      <c r="U49" s="58"/>
    </row>
    <row r="50" spans="5:21">
      <c r="E50" s="58"/>
      <c r="F50" s="58"/>
      <c r="S50" s="58"/>
      <c r="T50" s="58"/>
      <c r="U50" s="58"/>
    </row>
    <row r="51" spans="5:21">
      <c r="E51" s="58"/>
      <c r="F51" s="58"/>
      <c r="S51" s="58"/>
      <c r="T51" s="58"/>
      <c r="U51" s="58"/>
    </row>
    <row r="52" spans="5:21">
      <c r="E52" s="116"/>
      <c r="F52" s="116"/>
      <c r="S52" s="116"/>
      <c r="T52" s="115"/>
      <c r="U52" s="116"/>
    </row>
    <row r="53" spans="5:21">
      <c r="S53" s="119"/>
      <c r="T53" s="118"/>
      <c r="U53" s="119"/>
    </row>
  </sheetData>
  <sortState ref="AK9:AL23">
    <sortCondition ref="AK9:AK23"/>
  </sortState>
  <mergeCells count="106">
    <mergeCell ref="C38:F38"/>
    <mergeCell ref="V38:X38"/>
    <mergeCell ref="Z38:AH38"/>
    <mergeCell ref="C39:F39"/>
    <mergeCell ref="R38:U38"/>
    <mergeCell ref="C36:F36"/>
    <mergeCell ref="V36:X36"/>
    <mergeCell ref="Z36:AH36"/>
    <mergeCell ref="S37:U37"/>
    <mergeCell ref="V37:X37"/>
    <mergeCell ref="Z34:AH34"/>
    <mergeCell ref="C34:F34"/>
    <mergeCell ref="V34:X34"/>
    <mergeCell ref="R34:U34"/>
    <mergeCell ref="Z37:AH37"/>
    <mergeCell ref="R36:U36"/>
    <mergeCell ref="C35:F35"/>
    <mergeCell ref="S35:U35"/>
    <mergeCell ref="V35:X35"/>
    <mergeCell ref="Z35:AH35"/>
    <mergeCell ref="C32:F32"/>
    <mergeCell ref="V32:X32"/>
    <mergeCell ref="Z32:AH32"/>
    <mergeCell ref="C31:F31"/>
    <mergeCell ref="V31:X31"/>
    <mergeCell ref="Z31:AH31"/>
    <mergeCell ref="R32:U32"/>
    <mergeCell ref="C33:F33"/>
    <mergeCell ref="V33:X33"/>
    <mergeCell ref="Z33:AH33"/>
    <mergeCell ref="C30:F30"/>
    <mergeCell ref="V30:X30"/>
    <mergeCell ref="J7:L7"/>
    <mergeCell ref="Z30:AH30"/>
    <mergeCell ref="C29:F29"/>
    <mergeCell ref="R30:U30"/>
    <mergeCell ref="Z28:AH28"/>
    <mergeCell ref="V29:X29"/>
    <mergeCell ref="Z29:AH29"/>
    <mergeCell ref="S29:U29"/>
    <mergeCell ref="V28:X28"/>
    <mergeCell ref="C28:F28"/>
    <mergeCell ref="R28:U28"/>
    <mergeCell ref="Q7:S7"/>
    <mergeCell ref="T7:V7"/>
    <mergeCell ref="W7:Y7"/>
    <mergeCell ref="Z7:AB7"/>
    <mergeCell ref="M7:O7"/>
    <mergeCell ref="W25:Y25"/>
    <mergeCell ref="A7:C7"/>
    <mergeCell ref="D7:F7"/>
    <mergeCell ref="G7:I7"/>
    <mergeCell ref="Z25:AB25"/>
    <mergeCell ref="M25:O25"/>
    <mergeCell ref="Q25:S25"/>
    <mergeCell ref="T25:V25"/>
    <mergeCell ref="AE5:AG5"/>
    <mergeCell ref="A6:C6"/>
    <mergeCell ref="D6:F6"/>
    <mergeCell ref="G6:I6"/>
    <mergeCell ref="J6:L6"/>
    <mergeCell ref="M6:O6"/>
    <mergeCell ref="Q6:S6"/>
    <mergeCell ref="T6:V6"/>
    <mergeCell ref="W6:Y6"/>
    <mergeCell ref="AC6:AD6"/>
    <mergeCell ref="AE6:AG6"/>
    <mergeCell ref="Z6:AB6"/>
    <mergeCell ref="A2:AG2"/>
    <mergeCell ref="A4:C4"/>
    <mergeCell ref="D4:O4"/>
    <mergeCell ref="Q4:AB4"/>
    <mergeCell ref="T46:V46"/>
    <mergeCell ref="W46:Y46"/>
    <mergeCell ref="A46:C46"/>
    <mergeCell ref="D46:F46"/>
    <mergeCell ref="G46:I46"/>
    <mergeCell ref="J46:L46"/>
    <mergeCell ref="M5:O5"/>
    <mergeCell ref="Q5:S5"/>
    <mergeCell ref="A25:B25"/>
    <mergeCell ref="D25:F25"/>
    <mergeCell ref="G25:I25"/>
    <mergeCell ref="J25:L25"/>
    <mergeCell ref="W5:Y5"/>
    <mergeCell ref="Z5:AB5"/>
    <mergeCell ref="T5:V5"/>
    <mergeCell ref="A5:C5"/>
    <mergeCell ref="D5:F5"/>
    <mergeCell ref="G5:I5"/>
    <mergeCell ref="J5:L5"/>
    <mergeCell ref="AC5:AD5"/>
    <mergeCell ref="W47:Y47"/>
    <mergeCell ref="Z47:AB47"/>
    <mergeCell ref="Z46:AB46"/>
    <mergeCell ref="AC46:AD46"/>
    <mergeCell ref="AE46:AG46"/>
    <mergeCell ref="A47:C47"/>
    <mergeCell ref="D47:F47"/>
    <mergeCell ref="G47:I47"/>
    <mergeCell ref="J47:L47"/>
    <mergeCell ref="M47:O47"/>
    <mergeCell ref="Q47:S47"/>
    <mergeCell ref="T47:V47"/>
    <mergeCell ref="M46:O46"/>
    <mergeCell ref="Q46:S46"/>
  </mergeCells>
  <phoneticPr fontId="1"/>
  <printOptions horizontalCentered="1" verticalCentered="1"/>
  <pageMargins left="0.59055118110236227" right="0.39370078740157483" top="0.59055118110236227" bottom="0.59055118110236227" header="0.51181102362204722" footer="0.51181102362204722"/>
  <pageSetup paperSize="9" scale="67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MCC2023</vt:lpstr>
      <vt:lpstr>'MCC2023'!Print_Area</vt:lpstr>
    </vt:vector>
  </TitlesOfParts>
  <Company>1000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</dc:creator>
  <cp:lastModifiedBy>中村孝</cp:lastModifiedBy>
  <cp:lastPrinted>2023-11-20T09:51:04Z</cp:lastPrinted>
  <dcterms:created xsi:type="dcterms:W3CDTF">2001-10-05T12:52:04Z</dcterms:created>
  <dcterms:modified xsi:type="dcterms:W3CDTF">2023-11-21T21:35:35Z</dcterms:modified>
</cp:coreProperties>
</file>